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zdun\Desktop\"/>
    </mc:Choice>
  </mc:AlternateContent>
  <xr:revisionPtr revIDLastSave="0" documentId="13_ncr:1_{D646EA4D-2CFE-44BC-89C6-74E70F68BE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zerwa gmi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1" i="1" l="1"/>
  <c r="I121" i="1"/>
  <c r="K120" i="1"/>
  <c r="I120" i="1"/>
  <c r="K119" i="1"/>
  <c r="I119" i="1"/>
  <c r="L118" i="1"/>
  <c r="M118" i="1" s="1"/>
  <c r="L117" i="1"/>
  <c r="M117" i="1" s="1"/>
  <c r="L116" i="1"/>
  <c r="M116" i="1" s="1"/>
  <c r="L115" i="1"/>
  <c r="M115" i="1" s="1"/>
  <c r="L114" i="1"/>
  <c r="M114" i="1" s="1"/>
  <c r="L113" i="1"/>
  <c r="M113" i="1" s="1"/>
  <c r="L112" i="1"/>
  <c r="M112" i="1" s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L104" i="1"/>
  <c r="M104" i="1" s="1"/>
  <c r="L103" i="1"/>
  <c r="M103" i="1" s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L93" i="1"/>
  <c r="M93" i="1" s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L121" i="1" s="1"/>
  <c r="L5" i="1"/>
  <c r="M5" i="1" s="1"/>
  <c r="L4" i="1"/>
  <c r="M4" i="1" s="1"/>
  <c r="L3" i="1"/>
  <c r="L119" i="1" s="1"/>
  <c r="L120" i="1" l="1"/>
  <c r="M6" i="1"/>
  <c r="M121" i="1" s="1"/>
  <c r="M3" i="1"/>
  <c r="M119" i="1" l="1"/>
  <c r="M120" i="1"/>
</calcChain>
</file>

<file path=xl/sharedStrings.xml><?xml version="1.0" encoding="utf-8"?>
<sst xmlns="http://schemas.openxmlformats.org/spreadsheetml/2006/main" count="954" uniqueCount="514">
  <si>
    <t>L.p.</t>
  </si>
  <si>
    <t>Nr ewid.</t>
  </si>
  <si>
    <t>Zadanie nowe/wieloletnie [N/W]</t>
  </si>
  <si>
    <t>Jednostka Samorządu Terytorialnego</t>
  </si>
  <si>
    <t>TERC</t>
  </si>
  <si>
    <t>Powiat</t>
  </si>
  <si>
    <t>Nazwa zadania</t>
  </si>
  <si>
    <t>Rodzaj zadania</t>
  </si>
  <si>
    <t>Długość odcinka (w km)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</si>
  <si>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</si>
  <si>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Ogółem wartość projektu  (w zł)</t>
  </si>
  <si>
    <t>Wnioskowana kwota dofinansowania (w zł)</t>
  </si>
  <si>
    <t>Deklarowana kwota środków własnych (w zł)</t>
  </si>
  <si>
    <t>% dofinansowania</t>
  </si>
  <si>
    <t xml:space="preserve"> RFRD/G/179/2025</t>
  </si>
  <si>
    <t>N</t>
  </si>
  <si>
    <t>Gmina Krasnystaw</t>
  </si>
  <si>
    <t>0606052</t>
  </si>
  <si>
    <t>krasnostawski</t>
  </si>
  <si>
    <t>Przebudowa drogi gminnej nr 109743L w msc. Zakręcie, gmina Krasnystaw</t>
  </si>
  <si>
    <t>P</t>
  </si>
  <si>
    <t>05.2025 - 10.2025</t>
  </si>
  <si>
    <t xml:space="preserve"> RFRD/G/195/2025</t>
  </si>
  <si>
    <t>Gmina Chełm</t>
  </si>
  <si>
    <t>0603032</t>
  </si>
  <si>
    <t>chełmski</t>
  </si>
  <si>
    <t>Budowa dróg gminnych nr 115549L i nr 105066L w miejscowościach Żółtańce i Weremowice</t>
  </si>
  <si>
    <t>B</t>
  </si>
  <si>
    <t>03.2025 - 12.2025</t>
  </si>
  <si>
    <t xml:space="preserve"> RFRD/G/133/2025</t>
  </si>
  <si>
    <t>Gmina Wierzbica</t>
  </si>
  <si>
    <t>0603122</t>
  </si>
  <si>
    <t>Przebudowa drogi gminnej nr 115698L w m. Kamienna Góra, gmina Wierzbica</t>
  </si>
  <si>
    <t>05.2025 - 12.2025</t>
  </si>
  <si>
    <t>RFRD/G/50/2025</t>
  </si>
  <si>
    <t>W</t>
  </si>
  <si>
    <t>Gmina Józefów nad Wisłą</t>
  </si>
  <si>
    <t>0612023</t>
  </si>
  <si>
    <t>opolski</t>
  </si>
  <si>
    <t>Przebudowa drogi gminnej 108260L w m. Kolczyn, gm. Józefów nad Wisłą na odcinku od km 0+000 do km 1+254,5 dł. 1,2545 km</t>
  </si>
  <si>
    <t>04.2025 - 10.2026</t>
  </si>
  <si>
    <t xml:space="preserve"> RFRD/G/190/2025</t>
  </si>
  <si>
    <t>Gmina Firlej</t>
  </si>
  <si>
    <t>0608032</t>
  </si>
  <si>
    <t>lubartowski</t>
  </si>
  <si>
    <t>Przebudowa drogi gminnej nr 103657L w miejscowości Przypisówka od km 0+000 do km 0+980</t>
  </si>
  <si>
    <t>01.2025 - 12.2025</t>
  </si>
  <si>
    <t>RFRD/G/10/2025</t>
  </si>
  <si>
    <t>Gmina Kraśnik</t>
  </si>
  <si>
    <t>0607052</t>
  </si>
  <si>
    <t>kraśnicki</t>
  </si>
  <si>
    <t>Remont drogi gminnej Nr 108371L w m. Pasieka</t>
  </si>
  <si>
    <t>R</t>
  </si>
  <si>
    <t>04.2025 - 09.2025</t>
  </si>
  <si>
    <t xml:space="preserve"> RFRD/G/116/2025</t>
  </si>
  <si>
    <t>Gmina Wojciechów</t>
  </si>
  <si>
    <t>0609132</t>
  </si>
  <si>
    <t>lubelski</t>
  </si>
  <si>
    <t>Budowa drogi gminnej nr 106905L w miejscowości Łubki o dł. 900 mb</t>
  </si>
  <si>
    <t>02.2025 - 10.2025</t>
  </si>
  <si>
    <t xml:space="preserve"> RFRD/G/186/2025</t>
  </si>
  <si>
    <t>Gmina Izbica</t>
  </si>
  <si>
    <t>0606043</t>
  </si>
  <si>
    <t>Przebudowa drogi gminnej nr 109901L od km 0+000 do km 0+827 w msc. Orłów Murowany Kolonia</t>
  </si>
  <si>
    <t>04.2025 - 10.2025</t>
  </si>
  <si>
    <t>RFRD/G/67/2025</t>
  </si>
  <si>
    <t>Gmina Borki</t>
  </si>
  <si>
    <t>0615022</t>
  </si>
  <si>
    <t>radzyński</t>
  </si>
  <si>
    <t>Przebudowa drogi gminnej nr 102128L ul. Nowa w miejscowości Wola Osowińska od km 0+000 do km 0+770</t>
  </si>
  <si>
    <t>07.2025 - 12.2025</t>
  </si>
  <si>
    <t xml:space="preserve"> RFRD/G/196/2025</t>
  </si>
  <si>
    <t>Gmina Chrzanów</t>
  </si>
  <si>
    <t>0605022</t>
  </si>
  <si>
    <t>janowski</t>
  </si>
  <si>
    <t xml:space="preserve">Przebudowa drogi gminnej nr 108843L w m. Chrzanów Pierwszy </t>
  </si>
  <si>
    <t xml:space="preserve">05.2025 - 11.2025 </t>
  </si>
  <si>
    <t xml:space="preserve"> RFRD/G/181/2025</t>
  </si>
  <si>
    <t>Przebudowa drogi wewnętrznej, ul. Dolnej w miejscowości Stróża - Kolonia</t>
  </si>
  <si>
    <t>03.2025 - 10.2025</t>
  </si>
  <si>
    <t xml:space="preserve"> RFRD/G/37/2025</t>
  </si>
  <si>
    <t>Gmina Urszulin</t>
  </si>
  <si>
    <t>0619052</t>
  </si>
  <si>
    <t>włodawski</t>
  </si>
  <si>
    <t>Przebudowa drogi gminnej w miejscowosci Urszulin (ul. Nowa i Modrzewiowa)</t>
  </si>
  <si>
    <t>04.2025 - 11.2025</t>
  </si>
  <si>
    <t>RFRD/G/13/2025</t>
  </si>
  <si>
    <t>Gmina Radecznica</t>
  </si>
  <si>
    <t>0620082</t>
  </si>
  <si>
    <t>zamojski</t>
  </si>
  <si>
    <t>Remont drogi gminnej nr 110119L od km 0+000 do km 0+410 w miejscowości Gruszka Zaporska</t>
  </si>
  <si>
    <t>03.2025 - 05.2025</t>
  </si>
  <si>
    <t xml:space="preserve"> RFRD/G/185/2025</t>
  </si>
  <si>
    <t>Gmina Józefów</t>
  </si>
  <si>
    <t>0602073</t>
  </si>
  <si>
    <t>biłgorajski</t>
  </si>
  <si>
    <t>Przebudowa drogi gminnej nr 109456L ul. Popławskiego w Józefowie</t>
  </si>
  <si>
    <t>06.2025 - 12.2025</t>
  </si>
  <si>
    <t>RFRD/G/81/2025</t>
  </si>
  <si>
    <t>Gmina Miasto Biłgoraj</t>
  </si>
  <si>
    <t>0602011</t>
  </si>
  <si>
    <t>Budowa drogi gminnej bez numeru - odcinek CK - ul. Przytulna od km 0+016,60 do km 0+267,57 oraz budowa drogi gminnej bez numeru odcinek BC ul. Urocza od km 0+014,50 do km 0+089,81 w Biłgoraju</t>
  </si>
  <si>
    <t xml:space="preserve"> RFRD/G/164/2025</t>
  </si>
  <si>
    <t>Gmina Ryki</t>
  </si>
  <si>
    <t>0616043</t>
  </si>
  <si>
    <t>rycki</t>
  </si>
  <si>
    <t>Przebudowa drogi gminnej nr 102829L w miejscowości Lasocin i Rososz od km 0+007,05 do km 1+919,70</t>
  </si>
  <si>
    <t>03.2025 - 11.2025</t>
  </si>
  <si>
    <t xml:space="preserve"> RFRD/G/130/2025</t>
  </si>
  <si>
    <t>Gmina Kurów</t>
  </si>
  <si>
    <t>0614062</t>
  </si>
  <si>
    <t>puławski</t>
  </si>
  <si>
    <t>Przebudowa drogi gminnej nr 107730L na odcinku od km 0+007 do km 1+755,00 w msc. Klementowice</t>
  </si>
  <si>
    <t>07.2025 - 06.2026</t>
  </si>
  <si>
    <t>RFRD/G/18/2025</t>
  </si>
  <si>
    <t>Gmina Ludwin</t>
  </si>
  <si>
    <t>0610022</t>
  </si>
  <si>
    <t>łęczyński</t>
  </si>
  <si>
    <t>Budowa drogi gminnej nr 105161L od km rob. 0+000,00 do km rob. 0+973,25 w miejscowości Kaniwola</t>
  </si>
  <si>
    <t>04.2025 - 12.2025</t>
  </si>
  <si>
    <t xml:space="preserve"> RFRD/G/140/2025</t>
  </si>
  <si>
    <t>Gmina Końskowola</t>
  </si>
  <si>
    <t>0614052</t>
  </si>
  <si>
    <t>Przebudowa drogi gminnej nr 107717L na odcinku od km 0+008,40 do km 0+966,90 w msc. Stok</t>
  </si>
  <si>
    <t xml:space="preserve"> RFRD/G/203/2025</t>
  </si>
  <si>
    <t>Gmina Stanin</t>
  </si>
  <si>
    <t>0611072</t>
  </si>
  <si>
    <t>łukowski</t>
  </si>
  <si>
    <t>Przebudowa drogi gminnej nr 102651L w miejscowościach Kieszków i Sarnów od km 1+279,00 do km 2+231,00</t>
  </si>
  <si>
    <t>05.2025 - 11.2025</t>
  </si>
  <si>
    <t xml:space="preserve"> RFRD/G/200/2025</t>
  </si>
  <si>
    <t>Gmina Rudnik</t>
  </si>
  <si>
    <t>0606092</t>
  </si>
  <si>
    <t>Rozbudowa drogi gminnej nr 109880L w miejscowości Mościska od km 1+489,00 do km 2+315,00 oraz łącznik drogi gminnej 126000L długości 106,50 m na skrzyżowaniu w km 1+616,10</t>
  </si>
  <si>
    <t xml:space="preserve"> RFRD/G/219/2025</t>
  </si>
  <si>
    <t>Gmina Wilkołaz</t>
  </si>
  <si>
    <t>0607092</t>
  </si>
  <si>
    <t>Przebudowa drogi gminnej nr 108342L w miejscowości Pułankowice od km 0+000 do km 0+899</t>
  </si>
  <si>
    <t xml:space="preserve"> RFRD/G/91/2025</t>
  </si>
  <si>
    <t>Gmina Garbów</t>
  </si>
  <si>
    <t>0609042</t>
  </si>
  <si>
    <t>Przebudowa drogi gminnej nr 105939L - ul. Leśna na odcinku od km 1+870,00 do km 2+680,00 w miejscowości Garbów</t>
  </si>
  <si>
    <t>07.2025 - 10.2025</t>
  </si>
  <si>
    <t xml:space="preserve"> RFRD/G/222/2025</t>
  </si>
  <si>
    <t>Gmina Wojcieszków</t>
  </si>
  <si>
    <t>0611102</t>
  </si>
  <si>
    <t xml:space="preserve">Budowa drogi od km 0+000 do km 0+585 w miejscowości Helenów </t>
  </si>
  <si>
    <t>02.2025 - 12.2025</t>
  </si>
  <si>
    <t>RFRD/G/73/2025</t>
  </si>
  <si>
    <t>Gmina Mircze</t>
  </si>
  <si>
    <t>0604052</t>
  </si>
  <si>
    <t>hrubieszowski</t>
  </si>
  <si>
    <t>Przebudowa drogi gminnej nr 111422L od km 0+000 do km 0+524 w miejscowości Mircze</t>
  </si>
  <si>
    <t>06.2025 - 10.2025</t>
  </si>
  <si>
    <t xml:space="preserve"> RFRD/G/150/2025</t>
  </si>
  <si>
    <t>Gmina Biłgoraj</t>
  </si>
  <si>
    <t>0602032</t>
  </si>
  <si>
    <t>Budowa drogi gminnej w miejscowości Korczów od km 0+014,75 do km 0+487,09</t>
  </si>
  <si>
    <t xml:space="preserve"> RFRD/G/149/2025</t>
  </si>
  <si>
    <t>Budowa drogi gminnej w miejscowości Brodziaki od km 0+002,50 do km 0+281,35</t>
  </si>
  <si>
    <t xml:space="preserve"> RFRD/G/111/2025</t>
  </si>
  <si>
    <t xml:space="preserve">Gmina Radzyń Podlaski </t>
  </si>
  <si>
    <t>0615062</t>
  </si>
  <si>
    <t>Przebudowa drogi gminnej nr 101904L w miejscowości Zabiele od km 0+000 do km 0+234</t>
  </si>
  <si>
    <t xml:space="preserve"> RFRD/G/128/2025</t>
  </si>
  <si>
    <t>Gmina Krzywda</t>
  </si>
  <si>
    <t>0611042</t>
  </si>
  <si>
    <t>Przebudowa drogi gminnej nr 127016L w miejscowości Krzywda od km 0+000,00 do km 0+998,00</t>
  </si>
  <si>
    <t>05.2025 - 09.2025</t>
  </si>
  <si>
    <t xml:space="preserve"> RFRD/G/115/2025</t>
  </si>
  <si>
    <t>Budowa drogi gminnej nr 106927L w miejscowości Sporniak o dł. 930 mb</t>
  </si>
  <si>
    <t xml:space="preserve"> RFRD/G/216/2025</t>
  </si>
  <si>
    <t>Gmina Łaszczów</t>
  </si>
  <si>
    <t>0618063</t>
  </si>
  <si>
    <t>tomaszowski</t>
  </si>
  <si>
    <t>Przebudowa drogi gminnej nr 111632L na odcinku od km 1+543,00 do km 2+343,00</t>
  </si>
  <si>
    <t>02.2025 - 09.2025</t>
  </si>
  <si>
    <t xml:space="preserve"> RFRD/G/218/2025</t>
  </si>
  <si>
    <t>Gmina Żyrzyn</t>
  </si>
  <si>
    <t>0614112</t>
  </si>
  <si>
    <t>Budowa drogi na odcinku od km 0+000 do km 0+688 w msc. Osiny</t>
  </si>
  <si>
    <t>03.2025 - 09.2025</t>
  </si>
  <si>
    <t xml:space="preserve"> RFRD/G/174/2025</t>
  </si>
  <si>
    <t>Gmina Międzyrzec Podlaski</t>
  </si>
  <si>
    <t>0601102</t>
  </si>
  <si>
    <t>bialski</t>
  </si>
  <si>
    <t>Przebudowa drogi gminnej nr G101532L w miejscowosci Tuliłów od km 0+991 do km 1+411</t>
  </si>
  <si>
    <t>05.2025 - 07.2025</t>
  </si>
  <si>
    <t xml:space="preserve"> RFRD/G/124/2025</t>
  </si>
  <si>
    <t>Gmina Adamów</t>
  </si>
  <si>
    <t>0620012</t>
  </si>
  <si>
    <t>Przebudowa drogi gminnej nr 116651L w m. Adamów od km 0+000,00 do km 0+114,00</t>
  </si>
  <si>
    <t xml:space="preserve"> RFRD/G/112/2025</t>
  </si>
  <si>
    <t>Przebudowa drogi gminnej nr 101926L w miejscowości Brzostówiec od km 0+000 do km 2+254</t>
  </si>
  <si>
    <t xml:space="preserve"> RFRD/G/129/2025</t>
  </si>
  <si>
    <t>Przebudowa drogi gminnej nr 107728L na odcinku od km 0+009,80 do km 1+175,00 w msc. Płonki</t>
  </si>
  <si>
    <t xml:space="preserve"> RFRD/G/221/2025</t>
  </si>
  <si>
    <t>Gmina Wysokie</t>
  </si>
  <si>
    <t>0609152</t>
  </si>
  <si>
    <t>Przebudowa drogi gminnej nr 128578L w miejscowości Spławy, gm. Wysokie</t>
  </si>
  <si>
    <t xml:space="preserve"> RFRD/G/135/2025</t>
  </si>
  <si>
    <t>Miasto Radzyń Podlaski</t>
  </si>
  <si>
    <t>0615011</t>
  </si>
  <si>
    <t>Przebudowa drogi gminnej nr 102254L w Radzyniu Podlaskim - ul. Jagiellończyka</t>
  </si>
  <si>
    <t>01.2025 - 11.2025</t>
  </si>
  <si>
    <t xml:space="preserve"> RFRD/G/148/2025</t>
  </si>
  <si>
    <t>Miasto Zamość</t>
  </si>
  <si>
    <t>06664</t>
  </si>
  <si>
    <t>miasto na prawach powiatu</t>
  </si>
  <si>
    <t xml:space="preserve">Budowa ulicy Michała Wazowskiego w Zamościu </t>
  </si>
  <si>
    <t>02.2025 - 11.2025</t>
  </si>
  <si>
    <t>RFRD/G/5/2025</t>
  </si>
  <si>
    <t>Gmina Miejska Włodawa</t>
  </si>
  <si>
    <t>0619011</t>
  </si>
  <si>
    <t>Przebudowa drogi gminnej nr 104322L - ul. Wąska od km 0+000,00 do km 0+105,44 we Włodawie</t>
  </si>
  <si>
    <t>RFRD/G/205/2025</t>
  </si>
  <si>
    <t>Gmina Serniki</t>
  </si>
  <si>
    <t>0608122</t>
  </si>
  <si>
    <t>Przebudowa oraz budowa drogi gminnej nr 103523L od km 0+000 do km 3+008 w m. Serniki Kolonia - Czerniejów</t>
  </si>
  <si>
    <t>RFRD/G/49/2025</t>
  </si>
  <si>
    <t>Przebudowa drogi gminnej 108261L w m. Rybitwy, gm. Józefów nad Wisłą na odcinku od km 0+000 do km 1+432,00 dł. 1,432 km</t>
  </si>
  <si>
    <t>RFRD/G/34/2025</t>
  </si>
  <si>
    <t>Gmina Zakrzew</t>
  </si>
  <si>
    <t>0609162</t>
  </si>
  <si>
    <t xml:space="preserve">Przebudowa odcinka drogi gminnej nr 107354L o długości 999 mb w miejscowości Targowisko </t>
  </si>
  <si>
    <t xml:space="preserve"> RFRD/G/182/2025</t>
  </si>
  <si>
    <t>Gmina Kock</t>
  </si>
  <si>
    <t>0608063</t>
  </si>
  <si>
    <t>Przebudowa drogi gminnej nr 103152L od km 0+006,5 do km 1+001,5 w miejscowości Białobrzegi</t>
  </si>
  <si>
    <t>RFRD/G/25/2025</t>
  </si>
  <si>
    <t>Gmina Modliborzyce</t>
  </si>
  <si>
    <t>0605063</t>
  </si>
  <si>
    <t>Przebudowa drogi gminnej nr 108736L Wierzchowiska - Majdan Obleszcze od km 1+840,00 do km 2+830,00</t>
  </si>
  <si>
    <t>06.2025 - 11.2025</t>
  </si>
  <si>
    <t xml:space="preserve"> RFRD/G/208/2025</t>
  </si>
  <si>
    <t>Gmina Turobin</t>
  </si>
  <si>
    <t>0602143</t>
  </si>
  <si>
    <t>Przebudowa drogi gminnej nr 109111L od km 0+000 do km 0+990 w msc. Guzówka Kolonia</t>
  </si>
  <si>
    <t xml:space="preserve"> RFRD/G/97/2025</t>
  </si>
  <si>
    <t>Gmina Aleksandrów</t>
  </si>
  <si>
    <t>0602022</t>
  </si>
  <si>
    <t>Przebudowa drogi gminnej nr 115257L w Aleksandrowie</t>
  </si>
  <si>
    <t xml:space="preserve"> RFRD/G/123/2025</t>
  </si>
  <si>
    <t>Przebudowa drogi gminnej nr 110845L w m. Potoczek od km 0+000,00 do km 0+830,04</t>
  </si>
  <si>
    <t xml:space="preserve"> RFRD/G/141/2025</t>
  </si>
  <si>
    <t>Gmina Hrubieszów</t>
  </si>
  <si>
    <t>0604042</t>
  </si>
  <si>
    <t>Przebudowa drogi gminnej nr 111103L Kosmów - Ślipcze</t>
  </si>
  <si>
    <t>RFRD/G/44/2025</t>
  </si>
  <si>
    <t>Gmina Komarów - Osada</t>
  </si>
  <si>
    <t>0620032</t>
  </si>
  <si>
    <t>Remont drogi gminnej nr 110934L od km 0+000 do km 0+475</t>
  </si>
  <si>
    <t xml:space="preserve"> RFRD/G/157/2025</t>
  </si>
  <si>
    <t>Gmina Dorohusk</t>
  </si>
  <si>
    <t>0603042</t>
  </si>
  <si>
    <t>Budowa drogi gminnej w miejscowości Berdyszcze</t>
  </si>
  <si>
    <t>04.2025 - 07.2025</t>
  </si>
  <si>
    <t>RFRD/G/30/2025</t>
  </si>
  <si>
    <t>Gmina Kamionka</t>
  </si>
  <si>
    <t>0608053</t>
  </si>
  <si>
    <t>Budowa drogi gminnej nr 103286L w Siedliskach</t>
  </si>
  <si>
    <t xml:space="preserve"> RFRD/G/158/2025</t>
  </si>
  <si>
    <t>Budowa drogi gminnej ul. Szkolna w miejscowości Brzeźno</t>
  </si>
  <si>
    <t xml:space="preserve"> RFRD/G/96/2025</t>
  </si>
  <si>
    <t>Gmina Bełżyce</t>
  </si>
  <si>
    <t>0609013</t>
  </si>
  <si>
    <t>Przebudowa drogi gminnej nr 107014L (ulica Fabryczna) w Bełżycach od km 0+315 do km 0+510</t>
  </si>
  <si>
    <t>09.2025 - 07.2026</t>
  </si>
  <si>
    <t xml:space="preserve"> RFRD/G/89/2025</t>
  </si>
  <si>
    <t>Gmina Michów</t>
  </si>
  <si>
    <t>0608082</t>
  </si>
  <si>
    <t xml:space="preserve">Budowa drogi w miejscowości Michów ul. Koszykowa od km 0+003 do km 0+331,25 oraz sięgacza o długosci 58,80 m </t>
  </si>
  <si>
    <t>RFRD/G/41/2025</t>
  </si>
  <si>
    <t>Gmina Strzyżewice</t>
  </si>
  <si>
    <t>0609122</t>
  </si>
  <si>
    <t>Przebudowa drogi gminnej nr 107125L w Żabiej Woli na odcinku od km 0+000 do 0+157,60</t>
  </si>
  <si>
    <t>RFRD/G/78/2025</t>
  </si>
  <si>
    <t>Gmina Łukowa</t>
  </si>
  <si>
    <t>0602092</t>
  </si>
  <si>
    <t>Przebudowa drogi gminnej nr 114983L w m. Łukowa</t>
  </si>
  <si>
    <t>06.2025 - 04.2026</t>
  </si>
  <si>
    <t>RFRD/G/79/2025</t>
  </si>
  <si>
    <t>Gmina Annopol</t>
  </si>
  <si>
    <t>0607023</t>
  </si>
  <si>
    <t>Przebudowa drogi gminnej nr 108546L w Świeciechowie Poduchownym</t>
  </si>
  <si>
    <t xml:space="preserve"> RFRD/G/176/2025</t>
  </si>
  <si>
    <t>Gmina Poniatowa</t>
  </si>
  <si>
    <t>0612063</t>
  </si>
  <si>
    <t>Przebudowa drogi gminnej nr 108056L od km 0+000 do km 0+980 w miejscowości Poniatowa - Kolonia, gmina Poniatowa</t>
  </si>
  <si>
    <t>03.2025 - 08.2025</t>
  </si>
  <si>
    <t xml:space="preserve"> RFRD/G/117/2025</t>
  </si>
  <si>
    <t>Gmina Milejów</t>
  </si>
  <si>
    <t>0610042</t>
  </si>
  <si>
    <t>Budowa drogi gminnej nr 105336L od km rob. km 0+028,05 do km rob. 0+929,73 wraz z budową drogi gminnej nr 105338L od km rob. km 0+010,00 do km rob. 0+055,06 w msc. Górne, gm. Milejów</t>
  </si>
  <si>
    <t>01.2025 - 06.2025</t>
  </si>
  <si>
    <t xml:space="preserve"> RFRD/G/163/2025</t>
  </si>
  <si>
    <t>Remont dróg gminnych nr 102867L ul. Tadeusza Kościuszki, nr 102904L ul. Szkolna, nr 102910L ul. Wąska w Rykach</t>
  </si>
  <si>
    <t>04.2025 - 03.2026</t>
  </si>
  <si>
    <t xml:space="preserve"> RFRD/G/85/2025</t>
  </si>
  <si>
    <t>Gmina Ulan-Majorat</t>
  </si>
  <si>
    <t>0615072</t>
  </si>
  <si>
    <t>Przebudowa drogi gminnej nr 102155L w m. Żyłki Kozły od km 1+014 do km 1+460 odcinek dł. 446 mb</t>
  </si>
  <si>
    <t xml:space="preserve"> RFRD/G/99/2025</t>
  </si>
  <si>
    <t>Gmina Puławy</t>
  </si>
  <si>
    <t>0614092</t>
  </si>
  <si>
    <t>Budowa drogi gminnej ul. Granicznej od km od 0+002,63 do km 0+388,17 w miejscowości Góra Puławska</t>
  </si>
  <si>
    <t xml:space="preserve"> RFRD/G/165/2025</t>
  </si>
  <si>
    <t>Gmina Zwierzyniec</t>
  </si>
  <si>
    <t>0620153</t>
  </si>
  <si>
    <t>Przebudowa drogi gminnej nr 110822L w miejscowości Żurawnica</t>
  </si>
  <si>
    <t>RFRD/G/4/2025</t>
  </si>
  <si>
    <t>Gmina Biszcza</t>
  </si>
  <si>
    <t>0602042</t>
  </si>
  <si>
    <t>Połączenie drogi powiatowej Nr 2941L z drogą gminną Nr 109409L poprzez przebudowę drogi gminnej Nr 109405L oraz budowę drogi gminnej Nr 109413L w miejscowości Bukowina</t>
  </si>
  <si>
    <t xml:space="preserve"> RFRD/G/169/2025</t>
  </si>
  <si>
    <t>Gmina Krasnobród</t>
  </si>
  <si>
    <t>0620043</t>
  </si>
  <si>
    <t>Remont drogi gminnej nr 110856L w miejscowości Potok Senderki od km 0+005,97 do km 0+984,29</t>
  </si>
  <si>
    <t>03.2025 - 07.2025</t>
  </si>
  <si>
    <t xml:space="preserve"> RFRD/G/167/2025</t>
  </si>
  <si>
    <t>Gmina Wilków</t>
  </si>
  <si>
    <t>0612072</t>
  </si>
  <si>
    <t>Przebudowa drogi gminnej 108017L na odcinku 1+006,40 do km 1+832,20 w msc. Polanówka</t>
  </si>
  <si>
    <t xml:space="preserve"> RFRD/G/226/2025</t>
  </si>
  <si>
    <t>Budowa drogi gminnej nr G101488L w miejscowości Żabce od km 0+000 do km 0+780</t>
  </si>
  <si>
    <t xml:space="preserve"> RFRD/G/113/2025</t>
  </si>
  <si>
    <t>Gmina Zakrzówek</t>
  </si>
  <si>
    <t>0607102</t>
  </si>
  <si>
    <t>Rozbudowa drogi gminnej nr 108361L w miejscowości Świerczyna od km 0+222 do km 0+585,46</t>
  </si>
  <si>
    <t>08.2025 - 07.2026</t>
  </si>
  <si>
    <t xml:space="preserve"> RFRD/G/184/2025</t>
  </si>
  <si>
    <t>Gmina Krzczonów</t>
  </si>
  <si>
    <t>0609092</t>
  </si>
  <si>
    <t>Przebudowa drogi wewnętrznej w miejscowości Krzczonów (działaka ewid. 68/4 w obr. Krzczonów Folwark)</t>
  </si>
  <si>
    <t>RFRD/G/68/2025</t>
  </si>
  <si>
    <t>Przebudowa drogi gminnej nr 102128L ul. Wąska w miejscowości Wola Osowińska od km 0+000 do km 0+286,69</t>
  </si>
  <si>
    <t xml:space="preserve"> RFRD/G/178/2025</t>
  </si>
  <si>
    <t>Gmina Opole Lubelskie</t>
  </si>
  <si>
    <t>0612053</t>
  </si>
  <si>
    <t>Przebudowa drogi gminnej nr 108175L w Opolu Lubelskim ul. Cmentarna od km 0+300,00 do km 0+514,25</t>
  </si>
  <si>
    <t xml:space="preserve"> RFRD/G/122/2025</t>
  </si>
  <si>
    <t xml:space="preserve">Gmina Miejska Świdnik </t>
  </si>
  <si>
    <t>0617011</t>
  </si>
  <si>
    <t>świdnicki</t>
  </si>
  <si>
    <t>Przebudowa drogi gminnej nr 105657L - ul. Turystycznej w Świdniku wraz z infrastrukturą towarzyszącą</t>
  </si>
  <si>
    <t>05.2025 - 07.2026</t>
  </si>
  <si>
    <t>RFRD/G/9/2025</t>
  </si>
  <si>
    <t>Gmina Rejowiec Fabryczny</t>
  </si>
  <si>
    <t>0603082</t>
  </si>
  <si>
    <t>Budowa drogi gminnej nr 115795L od km 0+000,00 do km 0+080,00 w miejscowości Krasne</t>
  </si>
  <si>
    <t>08.2025 - 11.2025</t>
  </si>
  <si>
    <t xml:space="preserve"> RFRD/G/198/2025</t>
  </si>
  <si>
    <t>Gmina Dubienka</t>
  </si>
  <si>
    <t>0603052</t>
  </si>
  <si>
    <t>Budowa drogi gminnej nr 105003L w miejscowościach Brzozowiec i Janostrów od km 0+002 do km 1+460</t>
  </si>
  <si>
    <t xml:space="preserve"> RFRD/G/125/2025</t>
  </si>
  <si>
    <t>Gmina Kraśniczyn</t>
  </si>
  <si>
    <t>0606062</t>
  </si>
  <si>
    <t>Remont drogi gminnej nr 109995L od km 0+044,54 do 1+487,97 km w miejscowości Bończa</t>
  </si>
  <si>
    <t>12.2025 - 09.2026</t>
  </si>
  <si>
    <t xml:space="preserve"> RFRD/G/106/2025</t>
  </si>
  <si>
    <t>Gmina Miączyn</t>
  </si>
  <si>
    <t>0620062</t>
  </si>
  <si>
    <t>Remont drogi gminnej nr 110737 L w miejscowości Niewirków od km 0+193,00 do 1+433,92</t>
  </si>
  <si>
    <t xml:space="preserve"> RFRD/G/161/2025</t>
  </si>
  <si>
    <t>Gmina Chodel</t>
  </si>
  <si>
    <t>0612012</t>
  </si>
  <si>
    <t>Przebudowa drogi gminnej nr 108274L od km 0+000 do km 0+915 w miejscowości Borów - Kolonia</t>
  </si>
  <si>
    <t>RFRD/G/32/2025</t>
  </si>
  <si>
    <t>Gmina Spiczyn</t>
  </si>
  <si>
    <t>0610062</t>
  </si>
  <si>
    <t>Przebudowa drogi gminnej nr 105107L w m. Zawieprzyce - Kolonia, gm. Spiczyn</t>
  </si>
  <si>
    <t>RFRD/G/58/2025</t>
  </si>
  <si>
    <t>Gmina Janów Lubelski</t>
  </si>
  <si>
    <t>0605053</t>
  </si>
  <si>
    <t>Przebudowa drogi gminnej nr 108967L ul. Sowy Visa Gmina Janów Lubelski od km 0+439 do km 1+039</t>
  </si>
  <si>
    <t>RFRD/G/2/2025</t>
  </si>
  <si>
    <t>Gmina Tarnogród</t>
  </si>
  <si>
    <t>0602123</t>
  </si>
  <si>
    <t>Przebudowa dróg gminnych Nr 109544L ul. Sienkiewicza oraz Nr 109545L ul. Mickiewicza w Tarnogrodzie</t>
  </si>
  <si>
    <t>RFRD/G/55/2025</t>
  </si>
  <si>
    <t>Gmina Telatyn</t>
  </si>
  <si>
    <t>0618102</t>
  </si>
  <si>
    <t>Przebudowa drogi gminnej nr 111706L od km 0+011,70 do km 0+472,50 w miejscowości Łykoszyn</t>
  </si>
  <si>
    <t xml:space="preserve"> RFRD/G/114/2025</t>
  </si>
  <si>
    <t xml:space="preserve">Budowa drogi w miejscowości Studzianki - Kolonia od km 0+000 do km 0+388 </t>
  </si>
  <si>
    <t xml:space="preserve"> RFRD/G/98/2025</t>
  </si>
  <si>
    <t>Budowa drogi gminnej w Aleksandrowie od km 0+000 do km 0+160, obręb Aleksandrów Drugi</t>
  </si>
  <si>
    <t>RFRD/G/77/2025</t>
  </si>
  <si>
    <t>Remont drogi gminnej nr 109489L w m. Kozaki na odc. od km 0+010,60 do km 1+743,00</t>
  </si>
  <si>
    <t>06.2025 - 05.2026</t>
  </si>
  <si>
    <t xml:space="preserve"> RFRD/G/168/2025</t>
  </si>
  <si>
    <t>Przebudowa drogi gminnej 108020L na odcinku od km 0+990,00 do km 1+980,00 w msc. Rogów</t>
  </si>
  <si>
    <t>03.2025 - 06.2025</t>
  </si>
  <si>
    <t>RFRD/G/60/2025</t>
  </si>
  <si>
    <t>Gmina Szczebrzeszyn</t>
  </si>
  <si>
    <t>0620133</t>
  </si>
  <si>
    <t>Przebudowa drogi gminnej nr 110368L w miejscowości Wielącza</t>
  </si>
  <si>
    <t xml:space="preserve"> RFRD/G/192/2025</t>
  </si>
  <si>
    <t>Gmina Baranów</t>
  </si>
  <si>
    <t>0614022</t>
  </si>
  <si>
    <t>Przebudowa drogi wewnętrznej w miejscowości Wola Czołnowska od km 0+000 do km +496</t>
  </si>
  <si>
    <t xml:space="preserve"> RFRD/G/146/2025</t>
  </si>
  <si>
    <t>Gmina Siedliszcze</t>
  </si>
  <si>
    <t>0603113</t>
  </si>
  <si>
    <t>Remont odcinka drogi gminnej nr 104586L w miejscowości Brzeziny od km 0+430 do km 0+800</t>
  </si>
  <si>
    <t>RFRD/G/22/2025</t>
  </si>
  <si>
    <t>Gmina Stary Zamość</t>
  </si>
  <si>
    <t>0620112</t>
  </si>
  <si>
    <t>Przebudowa drogi gminnej nr 110236L od km 1+882,00 do km 2+169,45 w m. Chomęciska Duże, gmina Stary Zamość</t>
  </si>
  <si>
    <t xml:space="preserve"> RFRD/G/103/2025</t>
  </si>
  <si>
    <t>Gmina Mełgiew</t>
  </si>
  <si>
    <t>0617022</t>
  </si>
  <si>
    <t>Rozbudowa drogi gminnej nr 105541L w m. Mełgiew ul. Ogrodowa - etap I</t>
  </si>
  <si>
    <t xml:space="preserve"> RFRD/G/90/2025</t>
  </si>
  <si>
    <t>Przebudowa drogi w miejscowości Michów ul. Krańcowa od km 0+000 do km 0+100,0</t>
  </si>
  <si>
    <t xml:space="preserve"> RFRD/G/126/2025</t>
  </si>
  <si>
    <t>Remont drogi gminnej nr 109993L od km 0+041,59 do 1+744,12 km w miejscowości Bończa</t>
  </si>
  <si>
    <t xml:space="preserve"> RFRD/G/224/2025</t>
  </si>
  <si>
    <t>Gmina Wola Mysłowska</t>
  </si>
  <si>
    <t>0611112</t>
  </si>
  <si>
    <t>Przebudowa drogi gminnej nr 102610L od km 0+000,00 do km 0+998,00, w miejscowościach Dychawica i Mysłów</t>
  </si>
  <si>
    <t xml:space="preserve"> RFRD/G/223/2025</t>
  </si>
  <si>
    <t>Gmina Werbkowice</t>
  </si>
  <si>
    <t>0604082</t>
  </si>
  <si>
    <t>Remont drogi publicznej 111263L w m. Wronowice</t>
  </si>
  <si>
    <t>04.2025 - 08.2025</t>
  </si>
  <si>
    <t xml:space="preserve"> RFRD/G/160/2025</t>
  </si>
  <si>
    <t>Gmina Batorz</t>
  </si>
  <si>
    <t>0605012</t>
  </si>
  <si>
    <t>Przebudowa drogi gminnej nr 108706L w miejscowości Błażek na długości 630 m</t>
  </si>
  <si>
    <t>05.2025 - 06.2025</t>
  </si>
  <si>
    <t xml:space="preserve"> RFRD/G/201/2025</t>
  </si>
  <si>
    <t>Przebudowa drogi wewnętrznej w miejscowości Latyczyn od km 0+000 do km 0+622</t>
  </si>
  <si>
    <t>RFRD/G/23/2025</t>
  </si>
  <si>
    <t>Gmina Łabunie</t>
  </si>
  <si>
    <t>0620052</t>
  </si>
  <si>
    <t>Remont drogi gminnej nr 110904L od km 0+000 do km 0+573 w miejscowości Ruszów</t>
  </si>
  <si>
    <t xml:space="preserve"> RFRD/G/187/2025</t>
  </si>
  <si>
    <t>Gmina Janowiec</t>
  </si>
  <si>
    <t>0614032</t>
  </si>
  <si>
    <t>Przebudowa drogi gminnej nr 107794L na odcinku od km 0+000 do km 0+567 w miejscowości Trzcianki</t>
  </si>
  <si>
    <t xml:space="preserve"> RFRD/G/108/2025</t>
  </si>
  <si>
    <t xml:space="preserve">Miasto Międzyrzec Podlaski </t>
  </si>
  <si>
    <t>0601011</t>
  </si>
  <si>
    <t>Przebudowa drogi gminnej nr 101569L od km 0+006,00 do km 0+345,00 ul. A. Mickiewicza w Międzyrzecu Podlaskim</t>
  </si>
  <si>
    <t>08.2025 - 11.2026</t>
  </si>
  <si>
    <t xml:space="preserve"> RFRD/G/93/2025</t>
  </si>
  <si>
    <t>Gmina Ulhówek</t>
  </si>
  <si>
    <t>0618132</t>
  </si>
  <si>
    <t>Przebudowa drogi wewnętrznej w miejscowości Krzewica</t>
  </si>
  <si>
    <t xml:space="preserve"> RFRD/G/132/2025</t>
  </si>
  <si>
    <t>Gmina Abramów</t>
  </si>
  <si>
    <t>0608022</t>
  </si>
  <si>
    <t>Przebudowa drogi gminnej nr 103215L w miejscowości Wielkolas od km 1+230,00 do km 1+720,00</t>
  </si>
  <si>
    <t xml:space="preserve"> RFRD/G/110/2025</t>
  </si>
  <si>
    <t>Gmina Wisznice</t>
  </si>
  <si>
    <t>0601182</t>
  </si>
  <si>
    <t>Przebudowa drogi gminnej nr 101232L na odcinku od km 0+000,0 do km 0+270,60 w miejscowości Rowiny</t>
  </si>
  <si>
    <t>10.2025 - 06.2026</t>
  </si>
  <si>
    <t xml:space="preserve"> RFRD/G/220/2025</t>
  </si>
  <si>
    <t>Gmina Wojsławice</t>
  </si>
  <si>
    <t>0603132</t>
  </si>
  <si>
    <t>Remont drogi gminnej nr 105029L na odcinku od km 0+403 do km 1+403 w m. Wojsławice-Kolonia i Rozięcin gm. Wojsławice</t>
  </si>
  <si>
    <t xml:space="preserve"> RFRD/G/206/2025</t>
  </si>
  <si>
    <t>Przebudowa drogi gminnej nr 110233L od km 0+000,00 do km 0+710,00 w m. Chomęciska Duże, gmina Stary Zamość</t>
  </si>
  <si>
    <t xml:space="preserve"> RFRD/G/197/2025</t>
  </si>
  <si>
    <t>Gmina Dębowa Kłoda</t>
  </si>
  <si>
    <t>0613012</t>
  </si>
  <si>
    <t>parczewski</t>
  </si>
  <si>
    <t>Remont drogi gminnej nr 104059L w miejscowości Kodeniec km 0+000 - 0+635</t>
  </si>
  <si>
    <t xml:space="preserve"> RFRD/G/94/2025</t>
  </si>
  <si>
    <t>Przebudowa drogi gminnej nr 111997L w miejscowości Wasylów</t>
  </si>
  <si>
    <t>RFRD/G/72/2025</t>
  </si>
  <si>
    <t>Gmina Sawin</t>
  </si>
  <si>
    <t>0603102</t>
  </si>
  <si>
    <t>Budowa drogi gminnej nr 122231L od km 0+015 do km 0+305 w miejscowości Czułczyce Kolonia</t>
  </si>
  <si>
    <t>05.2025 - 04.2026</t>
  </si>
  <si>
    <t xml:space="preserve"> RFRD/G/177/2025</t>
  </si>
  <si>
    <t>Gmina Puchaczów</t>
  </si>
  <si>
    <t>0610052</t>
  </si>
  <si>
    <t>Remont drogi gminnej nr 105286L  od km 0+00 do km 0+785 w m. Ciechanki gm. Puchaczów</t>
  </si>
  <si>
    <t xml:space="preserve"> RFRD/G/217/2025</t>
  </si>
  <si>
    <t>Gmina Zalesie</t>
  </si>
  <si>
    <t>0601192</t>
  </si>
  <si>
    <t>Remont drogi gminnej nr 100773L w miejscowości Horbów Kolonia od km 0+980 do km 1+650 odcinek dł. 0,670 km</t>
  </si>
  <si>
    <t>RFRD/G/38/2025</t>
  </si>
  <si>
    <t>Gmina Gorzków</t>
  </si>
  <si>
    <t>0606032</t>
  </si>
  <si>
    <t>Przebudowa drogi gminnej nr 109713L w miejscowości Góry</t>
  </si>
  <si>
    <t xml:space="preserve"> RFRD/G/191/2025</t>
  </si>
  <si>
    <t>Gmina Grabowiec</t>
  </si>
  <si>
    <t>0620022</t>
  </si>
  <si>
    <t>Przebudowa drogi gminnej nr 110305L w miejscowości Góra Grabowiec od km 0+000,00 do km 0+141,92</t>
  </si>
  <si>
    <t xml:space="preserve"> RFRD/G/159/2025</t>
  </si>
  <si>
    <t>Przebudowa drogi gminnej nr 108702L w Batorzu Drugim za rzeką Por na długości 800 m</t>
  </si>
  <si>
    <t>RFRD/G/76/2025</t>
  </si>
  <si>
    <t>Miasto Kraśnik</t>
  </si>
  <si>
    <t>0607011</t>
  </si>
  <si>
    <t>Remont nawierzchni drogi gminnej nr 108513L - ul. Św. Faustyny od km 0+000 do 0+421 w miejscowości Kraśnik</t>
  </si>
  <si>
    <t>RFRD/G/59/2025</t>
  </si>
  <si>
    <t>Budowa drogi gminnej ul. Chopina w Janowie Lubelskim</t>
  </si>
  <si>
    <t>02.2025 - 08.2025</t>
  </si>
  <si>
    <t xml:space="preserve"> RFRD/G/199/2025</t>
  </si>
  <si>
    <t>Miasto Rejowiec Fabryczny</t>
  </si>
  <si>
    <t>0603011</t>
  </si>
  <si>
    <t>Remont drogi gminnej nr 104614L - ul. Tysiąclecia w Rejowcu Fabrycznym</t>
  </si>
  <si>
    <t>RAZEM, z tego:</t>
  </si>
  <si>
    <t>x</t>
  </si>
  <si>
    <t>nowe zadania jednoroczne</t>
  </si>
  <si>
    <t>nowe zadania wieloletnie</t>
  </si>
  <si>
    <t>B - budowa (rozbudowa), P - przebudowa, R - remont</t>
  </si>
  <si>
    <t>kolorem czerwonym oznaczono zadania wieloletnie</t>
  </si>
  <si>
    <t>N - zadanie nowe, W - nowe zadanie wieloletnie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</si>
</sst>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trike/>
      <sz val="8"/>
      <name val="Arial"/>
      <family val="2"/>
      <charset val="238"/>
    </font>
    <font>
      <b/>
      <strike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/>
    </xf>
    <xf numFmtId="4" fontId="5" fillId="2" borderId="6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 wrapText="1"/>
    </xf>
    <xf numFmtId="9" fontId="4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vertical="center"/>
    </xf>
    <xf numFmtId="165" fontId="6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/>
    </xf>
    <xf numFmtId="4" fontId="7" fillId="2" borderId="6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quotePrefix="1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right" vertical="center" wrapText="1"/>
    </xf>
    <xf numFmtId="9" fontId="7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0" borderId="0" xfId="0" applyFont="1"/>
    <xf numFmtId="49" fontId="6" fillId="2" borderId="1" xfId="0" quotePrefix="1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right" vertical="center"/>
    </xf>
  </cellXfs>
  <cellStyles count="2">
    <cellStyle name="Normalny" xfId="0" builtinId="0"/>
    <cellStyle name="Normalny 3" xfId="1" xr:uid="{A653F670-F98A-4773-BEBF-66C034758D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6"/>
  <sheetViews>
    <sheetView tabSelected="1" topLeftCell="A37" workbookViewId="0">
      <selection activeCell="Q17" sqref="Q17"/>
    </sheetView>
  </sheetViews>
  <sheetFormatPr defaultRowHeight="15" x14ac:dyDescent="0.25"/>
  <cols>
    <col min="1" max="4" width="15.7109375" style="41" customWidth="1"/>
    <col min="5" max="6" width="15.7109375" style="42" customWidth="1"/>
    <col min="7" max="7" width="27" style="41" customWidth="1"/>
    <col min="8" max="8" width="15.7109375" style="41" customWidth="1"/>
    <col min="9" max="11" width="15.7109375" style="42" customWidth="1"/>
    <col min="12" max="12" width="17.7109375" style="42" customWidth="1"/>
    <col min="13" max="13" width="15.7109375" style="42" customWidth="1"/>
    <col min="14" max="14" width="15.7109375" style="41" customWidth="1"/>
  </cols>
  <sheetData>
    <row r="1" spans="1:14" x14ac:dyDescent="0.25">
      <c r="A1" s="55" t="s">
        <v>0</v>
      </c>
      <c r="B1" s="55" t="s">
        <v>1</v>
      </c>
      <c r="C1" s="60" t="s">
        <v>2</v>
      </c>
      <c r="D1" s="53" t="s">
        <v>3</v>
      </c>
      <c r="E1" s="53" t="s">
        <v>4</v>
      </c>
      <c r="F1" s="53" t="s">
        <v>5</v>
      </c>
      <c r="G1" s="55" t="s">
        <v>6</v>
      </c>
      <c r="H1" s="55" t="s">
        <v>7</v>
      </c>
      <c r="I1" s="55" t="s">
        <v>8</v>
      </c>
      <c r="J1" s="55" t="s">
        <v>9</v>
      </c>
      <c r="K1" s="55" t="s">
        <v>10</v>
      </c>
      <c r="L1" s="55" t="s">
        <v>11</v>
      </c>
      <c r="M1" s="53" t="s">
        <v>12</v>
      </c>
      <c r="N1" s="55" t="s">
        <v>13</v>
      </c>
    </row>
    <row r="2" spans="1:14" x14ac:dyDescent="0.25">
      <c r="A2" s="55"/>
      <c r="B2" s="55"/>
      <c r="C2" s="61"/>
      <c r="D2" s="54"/>
      <c r="E2" s="54"/>
      <c r="F2" s="54"/>
      <c r="G2" s="55"/>
      <c r="H2" s="55"/>
      <c r="I2" s="55"/>
      <c r="J2" s="55"/>
      <c r="K2" s="55"/>
      <c r="L2" s="55"/>
      <c r="M2" s="54"/>
      <c r="N2" s="55"/>
    </row>
    <row r="3" spans="1:14" ht="33.75" x14ac:dyDescent="0.25">
      <c r="A3" s="1">
        <v>1</v>
      </c>
      <c r="B3" s="1" t="s">
        <v>14</v>
      </c>
      <c r="C3" s="2" t="s">
        <v>15</v>
      </c>
      <c r="D3" s="3" t="s">
        <v>16</v>
      </c>
      <c r="E3" s="4" t="s">
        <v>17</v>
      </c>
      <c r="F3" s="5" t="s">
        <v>18</v>
      </c>
      <c r="G3" s="1" t="s">
        <v>19</v>
      </c>
      <c r="H3" s="1" t="s">
        <v>20</v>
      </c>
      <c r="I3" s="6">
        <v>1.528</v>
      </c>
      <c r="J3" s="7" t="s">
        <v>21</v>
      </c>
      <c r="K3" s="8">
        <v>1930769.98</v>
      </c>
      <c r="L3" s="9">
        <f t="shared" ref="L3:L66" si="0">ROUNDDOWN(K3*N3,2)</f>
        <v>965384.99</v>
      </c>
      <c r="M3" s="10">
        <f t="shared" ref="M3:M66" si="1">K3-L3</f>
        <v>965384.99</v>
      </c>
      <c r="N3" s="11">
        <v>0.5</v>
      </c>
    </row>
    <row r="4" spans="1:14" ht="33.75" x14ac:dyDescent="0.25">
      <c r="A4" s="1">
        <v>2</v>
      </c>
      <c r="B4" s="1" t="s">
        <v>22</v>
      </c>
      <c r="C4" s="2" t="s">
        <v>15</v>
      </c>
      <c r="D4" s="3" t="s">
        <v>23</v>
      </c>
      <c r="E4" s="4" t="s">
        <v>24</v>
      </c>
      <c r="F4" s="5" t="s">
        <v>25</v>
      </c>
      <c r="G4" s="1" t="s">
        <v>26</v>
      </c>
      <c r="H4" s="1" t="s">
        <v>27</v>
      </c>
      <c r="I4" s="6">
        <v>1.4850000000000001</v>
      </c>
      <c r="J4" s="7" t="s">
        <v>28</v>
      </c>
      <c r="K4" s="8">
        <v>3513052.87</v>
      </c>
      <c r="L4" s="9">
        <f t="shared" si="0"/>
        <v>2107831.7200000002</v>
      </c>
      <c r="M4" s="10">
        <f t="shared" si="1"/>
        <v>1405221.15</v>
      </c>
      <c r="N4" s="11">
        <v>0.6</v>
      </c>
    </row>
    <row r="5" spans="1:14" ht="33.75" x14ac:dyDescent="0.25">
      <c r="A5" s="1">
        <v>3</v>
      </c>
      <c r="B5" s="1" t="s">
        <v>29</v>
      </c>
      <c r="C5" s="2" t="s">
        <v>15</v>
      </c>
      <c r="D5" s="3" t="s">
        <v>30</v>
      </c>
      <c r="E5" s="4" t="s">
        <v>31</v>
      </c>
      <c r="F5" s="5" t="s">
        <v>25</v>
      </c>
      <c r="G5" s="1" t="s">
        <v>32</v>
      </c>
      <c r="H5" s="1" t="s">
        <v>20</v>
      </c>
      <c r="I5" s="6">
        <v>1.4470000000000001</v>
      </c>
      <c r="J5" s="7" t="s">
        <v>33</v>
      </c>
      <c r="K5" s="8">
        <v>2304528.33</v>
      </c>
      <c r="L5" s="9">
        <f t="shared" si="0"/>
        <v>1382716.99</v>
      </c>
      <c r="M5" s="10">
        <f t="shared" si="1"/>
        <v>921811.34000000008</v>
      </c>
      <c r="N5" s="11">
        <v>0.6</v>
      </c>
    </row>
    <row r="6" spans="1:14" s="46" customFormat="1" ht="45" x14ac:dyDescent="0.25">
      <c r="A6" s="1">
        <v>4</v>
      </c>
      <c r="B6" s="1" t="s">
        <v>34</v>
      </c>
      <c r="C6" s="2" t="s">
        <v>35</v>
      </c>
      <c r="D6" s="3" t="s">
        <v>36</v>
      </c>
      <c r="E6" s="4" t="s">
        <v>37</v>
      </c>
      <c r="F6" s="5" t="s">
        <v>38</v>
      </c>
      <c r="G6" s="1" t="s">
        <v>39</v>
      </c>
      <c r="H6" s="1" t="s">
        <v>20</v>
      </c>
      <c r="I6" s="6">
        <v>1.2549999999999999</v>
      </c>
      <c r="J6" s="7" t="s">
        <v>40</v>
      </c>
      <c r="K6" s="8">
        <v>978983.02</v>
      </c>
      <c r="L6" s="9">
        <f t="shared" si="0"/>
        <v>587389.81000000006</v>
      </c>
      <c r="M6" s="10">
        <f t="shared" si="1"/>
        <v>391593.20999999996</v>
      </c>
      <c r="N6" s="11">
        <v>0.6</v>
      </c>
    </row>
    <row r="7" spans="1:14" ht="45" x14ac:dyDescent="0.25">
      <c r="A7" s="1">
        <v>5</v>
      </c>
      <c r="B7" s="1" t="s">
        <v>41</v>
      </c>
      <c r="C7" s="2" t="s">
        <v>15</v>
      </c>
      <c r="D7" s="3" t="s">
        <v>42</v>
      </c>
      <c r="E7" s="4" t="s">
        <v>43</v>
      </c>
      <c r="F7" s="5" t="s">
        <v>44</v>
      </c>
      <c r="G7" s="1" t="s">
        <v>45</v>
      </c>
      <c r="H7" s="1" t="s">
        <v>20</v>
      </c>
      <c r="I7" s="6">
        <v>0.98</v>
      </c>
      <c r="J7" s="7" t="s">
        <v>46</v>
      </c>
      <c r="K7" s="8">
        <v>2022026.5</v>
      </c>
      <c r="L7" s="9">
        <f t="shared" si="0"/>
        <v>1213215.8999999999</v>
      </c>
      <c r="M7" s="10">
        <f t="shared" si="1"/>
        <v>808810.60000000009</v>
      </c>
      <c r="N7" s="11">
        <v>0.6</v>
      </c>
    </row>
    <row r="8" spans="1:14" ht="22.5" x14ac:dyDescent="0.25">
      <c r="A8" s="1">
        <v>6</v>
      </c>
      <c r="B8" s="1" t="s">
        <v>47</v>
      </c>
      <c r="C8" s="2" t="s">
        <v>15</v>
      </c>
      <c r="D8" s="3" t="s">
        <v>48</v>
      </c>
      <c r="E8" s="4" t="s">
        <v>49</v>
      </c>
      <c r="F8" s="5" t="s">
        <v>50</v>
      </c>
      <c r="G8" s="1" t="s">
        <v>51</v>
      </c>
      <c r="H8" s="1" t="s">
        <v>52</v>
      </c>
      <c r="I8" s="6">
        <v>0.96599999999999997</v>
      </c>
      <c r="J8" s="7" t="s">
        <v>53</v>
      </c>
      <c r="K8" s="8">
        <v>1648530.51</v>
      </c>
      <c r="L8" s="9">
        <f t="shared" si="0"/>
        <v>989118.3</v>
      </c>
      <c r="M8" s="10">
        <f t="shared" si="1"/>
        <v>659412.21</v>
      </c>
      <c r="N8" s="11">
        <v>0.6</v>
      </c>
    </row>
    <row r="9" spans="1:14" ht="22.5" x14ac:dyDescent="0.25">
      <c r="A9" s="1">
        <v>7</v>
      </c>
      <c r="B9" s="1" t="s">
        <v>54</v>
      </c>
      <c r="C9" s="2" t="s">
        <v>15</v>
      </c>
      <c r="D9" s="3" t="s">
        <v>55</v>
      </c>
      <c r="E9" s="4" t="s">
        <v>56</v>
      </c>
      <c r="F9" s="5" t="s">
        <v>57</v>
      </c>
      <c r="G9" s="1" t="s">
        <v>58</v>
      </c>
      <c r="H9" s="1" t="s">
        <v>27</v>
      </c>
      <c r="I9" s="6">
        <v>0.9</v>
      </c>
      <c r="J9" s="7" t="s">
        <v>59</v>
      </c>
      <c r="K9" s="8">
        <v>1358040.94</v>
      </c>
      <c r="L9" s="9">
        <f t="shared" si="0"/>
        <v>1086432.75</v>
      </c>
      <c r="M9" s="10">
        <f t="shared" si="1"/>
        <v>271608.18999999994</v>
      </c>
      <c r="N9" s="11">
        <v>0.8</v>
      </c>
    </row>
    <row r="10" spans="1:14" ht="33.75" x14ac:dyDescent="0.25">
      <c r="A10" s="1">
        <v>8</v>
      </c>
      <c r="B10" s="1" t="s">
        <v>60</v>
      </c>
      <c r="C10" s="2" t="s">
        <v>15</v>
      </c>
      <c r="D10" s="3" t="s">
        <v>61</v>
      </c>
      <c r="E10" s="4" t="s">
        <v>62</v>
      </c>
      <c r="F10" s="5" t="s">
        <v>18</v>
      </c>
      <c r="G10" s="1" t="s">
        <v>63</v>
      </c>
      <c r="H10" s="1" t="s">
        <v>20</v>
      </c>
      <c r="I10" s="6">
        <v>0.82699999999999996</v>
      </c>
      <c r="J10" s="7" t="s">
        <v>64</v>
      </c>
      <c r="K10" s="8">
        <v>994976.06</v>
      </c>
      <c r="L10" s="9">
        <f t="shared" si="0"/>
        <v>596985.63</v>
      </c>
      <c r="M10" s="10">
        <f t="shared" si="1"/>
        <v>397990.43000000005</v>
      </c>
      <c r="N10" s="11">
        <v>0.6</v>
      </c>
    </row>
    <row r="11" spans="1:14" ht="45" x14ac:dyDescent="0.25">
      <c r="A11" s="1">
        <v>9</v>
      </c>
      <c r="B11" s="1" t="s">
        <v>65</v>
      </c>
      <c r="C11" s="2" t="s">
        <v>15</v>
      </c>
      <c r="D11" s="3" t="s">
        <v>66</v>
      </c>
      <c r="E11" s="4" t="s">
        <v>67</v>
      </c>
      <c r="F11" s="5" t="s">
        <v>68</v>
      </c>
      <c r="G11" s="1" t="s">
        <v>69</v>
      </c>
      <c r="H11" s="1" t="s">
        <v>20</v>
      </c>
      <c r="I11" s="6">
        <v>0.77</v>
      </c>
      <c r="J11" s="7" t="s">
        <v>70</v>
      </c>
      <c r="K11" s="8">
        <v>743443.46</v>
      </c>
      <c r="L11" s="9">
        <f t="shared" si="0"/>
        <v>446066.07</v>
      </c>
      <c r="M11" s="10">
        <f t="shared" si="1"/>
        <v>297377.38999999996</v>
      </c>
      <c r="N11" s="11">
        <v>0.6</v>
      </c>
    </row>
    <row r="12" spans="1:14" ht="22.5" x14ac:dyDescent="0.25">
      <c r="A12" s="1">
        <v>10</v>
      </c>
      <c r="B12" s="1" t="s">
        <v>71</v>
      </c>
      <c r="C12" s="2" t="s">
        <v>15</v>
      </c>
      <c r="D12" s="3" t="s">
        <v>72</v>
      </c>
      <c r="E12" s="4" t="s">
        <v>73</v>
      </c>
      <c r="F12" s="5" t="s">
        <v>74</v>
      </c>
      <c r="G12" s="1" t="s">
        <v>75</v>
      </c>
      <c r="H12" s="1" t="s">
        <v>20</v>
      </c>
      <c r="I12" s="6">
        <v>0.748</v>
      </c>
      <c r="J12" s="7" t="s">
        <v>76</v>
      </c>
      <c r="K12" s="8">
        <v>2123169.37</v>
      </c>
      <c r="L12" s="9">
        <f t="shared" si="0"/>
        <v>1061584.68</v>
      </c>
      <c r="M12" s="10">
        <f t="shared" si="1"/>
        <v>1061584.6900000002</v>
      </c>
      <c r="N12" s="11">
        <v>0.5</v>
      </c>
    </row>
    <row r="13" spans="1:14" ht="33.75" x14ac:dyDescent="0.25">
      <c r="A13" s="1">
        <v>11</v>
      </c>
      <c r="B13" s="1" t="s">
        <v>77</v>
      </c>
      <c r="C13" s="2" t="s">
        <v>15</v>
      </c>
      <c r="D13" s="3" t="s">
        <v>48</v>
      </c>
      <c r="E13" s="4" t="s">
        <v>49</v>
      </c>
      <c r="F13" s="5" t="s">
        <v>50</v>
      </c>
      <c r="G13" s="1" t="s">
        <v>78</v>
      </c>
      <c r="H13" s="1" t="s">
        <v>20</v>
      </c>
      <c r="I13" s="6">
        <v>0.71</v>
      </c>
      <c r="J13" s="7" t="s">
        <v>79</v>
      </c>
      <c r="K13" s="8">
        <v>1673532.61</v>
      </c>
      <c r="L13" s="9">
        <f t="shared" si="0"/>
        <v>1004119.56</v>
      </c>
      <c r="M13" s="10">
        <f t="shared" si="1"/>
        <v>669413.05000000005</v>
      </c>
      <c r="N13" s="11">
        <v>0.6</v>
      </c>
    </row>
    <row r="14" spans="1:14" ht="33.75" x14ac:dyDescent="0.25">
      <c r="A14" s="1">
        <v>12</v>
      </c>
      <c r="B14" s="1" t="s">
        <v>80</v>
      </c>
      <c r="C14" s="2" t="s">
        <v>15</v>
      </c>
      <c r="D14" s="3" t="s">
        <v>81</v>
      </c>
      <c r="E14" s="4" t="s">
        <v>82</v>
      </c>
      <c r="F14" s="5" t="s">
        <v>83</v>
      </c>
      <c r="G14" s="1" t="s">
        <v>84</v>
      </c>
      <c r="H14" s="1" t="s">
        <v>20</v>
      </c>
      <c r="I14" s="6">
        <v>0.47099999999999997</v>
      </c>
      <c r="J14" s="7" t="s">
        <v>85</v>
      </c>
      <c r="K14" s="8">
        <v>1496374.49</v>
      </c>
      <c r="L14" s="9">
        <f t="shared" si="0"/>
        <v>748187.24</v>
      </c>
      <c r="M14" s="10">
        <f t="shared" si="1"/>
        <v>748187.25</v>
      </c>
      <c r="N14" s="11">
        <v>0.5</v>
      </c>
    </row>
    <row r="15" spans="1:14" ht="33.75" x14ac:dyDescent="0.25">
      <c r="A15" s="12">
        <v>13</v>
      </c>
      <c r="B15" s="12" t="s">
        <v>86</v>
      </c>
      <c r="C15" s="13" t="s">
        <v>15</v>
      </c>
      <c r="D15" s="14" t="s">
        <v>87</v>
      </c>
      <c r="E15" s="15" t="s">
        <v>88</v>
      </c>
      <c r="F15" s="16" t="s">
        <v>89</v>
      </c>
      <c r="G15" s="12" t="s">
        <v>90</v>
      </c>
      <c r="H15" s="12" t="s">
        <v>52</v>
      </c>
      <c r="I15" s="17">
        <v>0.41</v>
      </c>
      <c r="J15" s="18" t="s">
        <v>91</v>
      </c>
      <c r="K15" s="19">
        <v>285820.57</v>
      </c>
      <c r="L15" s="20">
        <f t="shared" si="0"/>
        <v>200074.39</v>
      </c>
      <c r="M15" s="21">
        <f t="shared" si="1"/>
        <v>85746.18</v>
      </c>
      <c r="N15" s="22">
        <v>0.7</v>
      </c>
    </row>
    <row r="16" spans="1:14" ht="33.75" x14ac:dyDescent="0.25">
      <c r="A16" s="12">
        <v>14</v>
      </c>
      <c r="B16" s="12" t="s">
        <v>92</v>
      </c>
      <c r="C16" s="13" t="s">
        <v>15</v>
      </c>
      <c r="D16" s="14" t="s">
        <v>93</v>
      </c>
      <c r="E16" s="15" t="s">
        <v>94</v>
      </c>
      <c r="F16" s="16" t="s">
        <v>95</v>
      </c>
      <c r="G16" s="12" t="s">
        <v>96</v>
      </c>
      <c r="H16" s="12" t="s">
        <v>20</v>
      </c>
      <c r="I16" s="17">
        <v>0.38400000000000001</v>
      </c>
      <c r="J16" s="18" t="s">
        <v>97</v>
      </c>
      <c r="K16" s="19">
        <v>1087521.57</v>
      </c>
      <c r="L16" s="20">
        <f t="shared" si="0"/>
        <v>652512.93999999994</v>
      </c>
      <c r="M16" s="21">
        <f t="shared" si="1"/>
        <v>435008.63000000012</v>
      </c>
      <c r="N16" s="22">
        <v>0.6</v>
      </c>
    </row>
    <row r="17" spans="1:14" ht="78.75" x14ac:dyDescent="0.25">
      <c r="A17" s="12">
        <v>15</v>
      </c>
      <c r="B17" s="12" t="s">
        <v>98</v>
      </c>
      <c r="C17" s="13" t="s">
        <v>15</v>
      </c>
      <c r="D17" s="14" t="s">
        <v>99</v>
      </c>
      <c r="E17" s="15" t="s">
        <v>100</v>
      </c>
      <c r="F17" s="16" t="s">
        <v>95</v>
      </c>
      <c r="G17" s="12" t="s">
        <v>101</v>
      </c>
      <c r="H17" s="12" t="s">
        <v>27</v>
      </c>
      <c r="I17" s="17">
        <v>0.32600000000000001</v>
      </c>
      <c r="J17" s="18" t="s">
        <v>28</v>
      </c>
      <c r="K17" s="19">
        <v>2571450.4500000002</v>
      </c>
      <c r="L17" s="20">
        <f t="shared" si="0"/>
        <v>1285725.22</v>
      </c>
      <c r="M17" s="21">
        <f t="shared" si="1"/>
        <v>1285725.2300000002</v>
      </c>
      <c r="N17" s="22">
        <v>0.5</v>
      </c>
    </row>
    <row r="18" spans="1:14" ht="45" x14ac:dyDescent="0.25">
      <c r="A18" s="12">
        <v>16</v>
      </c>
      <c r="B18" s="12" t="s">
        <v>102</v>
      </c>
      <c r="C18" s="13" t="s">
        <v>15</v>
      </c>
      <c r="D18" s="14" t="s">
        <v>103</v>
      </c>
      <c r="E18" s="15" t="s">
        <v>104</v>
      </c>
      <c r="F18" s="16" t="s">
        <v>105</v>
      </c>
      <c r="G18" s="12" t="s">
        <v>106</v>
      </c>
      <c r="H18" s="12" t="s">
        <v>20</v>
      </c>
      <c r="I18" s="17">
        <v>1.913</v>
      </c>
      <c r="J18" s="18" t="s">
        <v>107</v>
      </c>
      <c r="K18" s="19">
        <v>2803250.28</v>
      </c>
      <c r="L18" s="20">
        <f t="shared" si="0"/>
        <v>1401625.14</v>
      </c>
      <c r="M18" s="21">
        <f t="shared" si="1"/>
        <v>1401625.14</v>
      </c>
      <c r="N18" s="22">
        <v>0.5</v>
      </c>
    </row>
    <row r="19" spans="1:14" ht="33.75" x14ac:dyDescent="0.25">
      <c r="A19" s="12">
        <v>17</v>
      </c>
      <c r="B19" s="12" t="s">
        <v>108</v>
      </c>
      <c r="C19" s="13" t="s">
        <v>15</v>
      </c>
      <c r="D19" s="14" t="s">
        <v>109</v>
      </c>
      <c r="E19" s="47" t="s">
        <v>110</v>
      </c>
      <c r="F19" s="48" t="s">
        <v>111</v>
      </c>
      <c r="G19" s="12" t="s">
        <v>112</v>
      </c>
      <c r="H19" s="12" t="s">
        <v>20</v>
      </c>
      <c r="I19" s="17">
        <v>1.748</v>
      </c>
      <c r="J19" s="49" t="s">
        <v>113</v>
      </c>
      <c r="K19" s="19">
        <v>1697524.02</v>
      </c>
      <c r="L19" s="50">
        <f t="shared" si="0"/>
        <v>1188266.81</v>
      </c>
      <c r="M19" s="51">
        <f t="shared" si="1"/>
        <v>509257.20999999996</v>
      </c>
      <c r="N19" s="52">
        <v>0.7</v>
      </c>
    </row>
    <row r="20" spans="1:14" ht="33.75" x14ac:dyDescent="0.25">
      <c r="A20" s="12">
        <v>18</v>
      </c>
      <c r="B20" s="12" t="s">
        <v>114</v>
      </c>
      <c r="C20" s="13" t="s">
        <v>15</v>
      </c>
      <c r="D20" s="14" t="s">
        <v>115</v>
      </c>
      <c r="E20" s="15" t="s">
        <v>116</v>
      </c>
      <c r="F20" s="16" t="s">
        <v>117</v>
      </c>
      <c r="G20" s="12" t="s">
        <v>118</v>
      </c>
      <c r="H20" s="12" t="s">
        <v>27</v>
      </c>
      <c r="I20" s="17">
        <v>0.97299999999999998</v>
      </c>
      <c r="J20" s="18" t="s">
        <v>119</v>
      </c>
      <c r="K20" s="19">
        <v>1316562.97</v>
      </c>
      <c r="L20" s="20">
        <f t="shared" si="0"/>
        <v>658281.48</v>
      </c>
      <c r="M20" s="21">
        <f t="shared" si="1"/>
        <v>658281.49</v>
      </c>
      <c r="N20" s="22">
        <v>0.5</v>
      </c>
    </row>
    <row r="21" spans="1:14" ht="33.75" x14ac:dyDescent="0.25">
      <c r="A21" s="12">
        <v>19</v>
      </c>
      <c r="B21" s="12" t="s">
        <v>120</v>
      </c>
      <c r="C21" s="13" t="s">
        <v>15</v>
      </c>
      <c r="D21" s="14" t="s">
        <v>121</v>
      </c>
      <c r="E21" s="15" t="s">
        <v>122</v>
      </c>
      <c r="F21" s="16" t="s">
        <v>111</v>
      </c>
      <c r="G21" s="12" t="s">
        <v>123</v>
      </c>
      <c r="H21" s="12" t="s">
        <v>20</v>
      </c>
      <c r="I21" s="17">
        <v>0.95899999999999996</v>
      </c>
      <c r="J21" s="18" t="s">
        <v>21</v>
      </c>
      <c r="K21" s="19">
        <v>749583.09</v>
      </c>
      <c r="L21" s="20">
        <f t="shared" si="0"/>
        <v>449749.85</v>
      </c>
      <c r="M21" s="21">
        <f t="shared" si="1"/>
        <v>299833.24</v>
      </c>
      <c r="N21" s="22">
        <v>0.6</v>
      </c>
    </row>
    <row r="22" spans="1:14" ht="45" x14ac:dyDescent="0.25">
      <c r="A22" s="12">
        <v>20</v>
      </c>
      <c r="B22" s="12" t="s">
        <v>124</v>
      </c>
      <c r="C22" s="13" t="s">
        <v>15</v>
      </c>
      <c r="D22" s="14" t="s">
        <v>125</v>
      </c>
      <c r="E22" s="15" t="s">
        <v>126</v>
      </c>
      <c r="F22" s="16" t="s">
        <v>127</v>
      </c>
      <c r="G22" s="12" t="s">
        <v>128</v>
      </c>
      <c r="H22" s="12" t="s">
        <v>20</v>
      </c>
      <c r="I22" s="17">
        <v>0.95199999999999996</v>
      </c>
      <c r="J22" s="18" t="s">
        <v>129</v>
      </c>
      <c r="K22" s="19">
        <v>1066525.93</v>
      </c>
      <c r="L22" s="20">
        <f t="shared" si="0"/>
        <v>533262.96</v>
      </c>
      <c r="M22" s="21">
        <f t="shared" si="1"/>
        <v>533262.97</v>
      </c>
      <c r="N22" s="22">
        <v>0.5</v>
      </c>
    </row>
    <row r="23" spans="1:14" ht="67.5" x14ac:dyDescent="0.25">
      <c r="A23" s="12">
        <v>21</v>
      </c>
      <c r="B23" s="12" t="s">
        <v>130</v>
      </c>
      <c r="C23" s="13" t="s">
        <v>15</v>
      </c>
      <c r="D23" s="14" t="s">
        <v>131</v>
      </c>
      <c r="E23" s="15" t="s">
        <v>132</v>
      </c>
      <c r="F23" s="16" t="s">
        <v>18</v>
      </c>
      <c r="G23" s="12" t="s">
        <v>133</v>
      </c>
      <c r="H23" s="12" t="s">
        <v>27</v>
      </c>
      <c r="I23" s="17">
        <v>0.93300000000000005</v>
      </c>
      <c r="J23" s="18" t="s">
        <v>107</v>
      </c>
      <c r="K23" s="19">
        <v>2823567.85</v>
      </c>
      <c r="L23" s="20">
        <f t="shared" si="0"/>
        <v>1694140.71</v>
      </c>
      <c r="M23" s="21">
        <f t="shared" si="1"/>
        <v>1129427.1400000001</v>
      </c>
      <c r="N23" s="22">
        <v>0.6</v>
      </c>
    </row>
    <row r="24" spans="1:14" ht="45" x14ac:dyDescent="0.25">
      <c r="A24" s="12">
        <v>22</v>
      </c>
      <c r="B24" s="12" t="s">
        <v>134</v>
      </c>
      <c r="C24" s="13" t="s">
        <v>15</v>
      </c>
      <c r="D24" s="14" t="s">
        <v>135</v>
      </c>
      <c r="E24" s="15" t="s">
        <v>136</v>
      </c>
      <c r="F24" s="16" t="s">
        <v>50</v>
      </c>
      <c r="G24" s="12" t="s">
        <v>137</v>
      </c>
      <c r="H24" s="12" t="s">
        <v>20</v>
      </c>
      <c r="I24" s="17">
        <v>0.89900000000000002</v>
      </c>
      <c r="J24" s="18" t="s">
        <v>53</v>
      </c>
      <c r="K24" s="19">
        <v>2685720.47</v>
      </c>
      <c r="L24" s="20">
        <f t="shared" si="0"/>
        <v>1611432.28</v>
      </c>
      <c r="M24" s="21">
        <f t="shared" si="1"/>
        <v>1074288.1900000002</v>
      </c>
      <c r="N24" s="22">
        <v>0.6</v>
      </c>
    </row>
    <row r="25" spans="1:14" ht="45" x14ac:dyDescent="0.25">
      <c r="A25" s="12">
        <v>23</v>
      </c>
      <c r="B25" s="12" t="s">
        <v>138</v>
      </c>
      <c r="C25" s="13" t="s">
        <v>15</v>
      </c>
      <c r="D25" s="14" t="s">
        <v>139</v>
      </c>
      <c r="E25" s="15" t="s">
        <v>140</v>
      </c>
      <c r="F25" s="16" t="s">
        <v>57</v>
      </c>
      <c r="G25" s="12" t="s">
        <v>141</v>
      </c>
      <c r="H25" s="12" t="s">
        <v>20</v>
      </c>
      <c r="I25" s="17">
        <v>0.81</v>
      </c>
      <c r="J25" s="18" t="s">
        <v>142</v>
      </c>
      <c r="K25" s="19">
        <v>502821.03</v>
      </c>
      <c r="L25" s="20">
        <f t="shared" si="0"/>
        <v>301692.61</v>
      </c>
      <c r="M25" s="21">
        <f t="shared" si="1"/>
        <v>201128.42000000004</v>
      </c>
      <c r="N25" s="22">
        <v>0.6</v>
      </c>
    </row>
    <row r="26" spans="1:14" ht="22.5" x14ac:dyDescent="0.25">
      <c r="A26" s="12">
        <v>24</v>
      </c>
      <c r="B26" s="12" t="s">
        <v>143</v>
      </c>
      <c r="C26" s="13" t="s">
        <v>15</v>
      </c>
      <c r="D26" s="14" t="s">
        <v>144</v>
      </c>
      <c r="E26" s="15" t="s">
        <v>145</v>
      </c>
      <c r="F26" s="16" t="s">
        <v>127</v>
      </c>
      <c r="G26" s="12" t="s">
        <v>146</v>
      </c>
      <c r="H26" s="12" t="s">
        <v>27</v>
      </c>
      <c r="I26" s="17">
        <v>0.58499999999999996</v>
      </c>
      <c r="J26" s="18" t="s">
        <v>147</v>
      </c>
      <c r="K26" s="19">
        <v>848058.1</v>
      </c>
      <c r="L26" s="20">
        <f t="shared" si="0"/>
        <v>508834.86</v>
      </c>
      <c r="M26" s="21">
        <f t="shared" si="1"/>
        <v>339223.24</v>
      </c>
      <c r="N26" s="22">
        <v>0.6</v>
      </c>
    </row>
    <row r="27" spans="1:14" ht="33.75" x14ac:dyDescent="0.25">
      <c r="A27" s="12">
        <v>25</v>
      </c>
      <c r="B27" s="12" t="s">
        <v>148</v>
      </c>
      <c r="C27" s="13" t="s">
        <v>15</v>
      </c>
      <c r="D27" s="14" t="s">
        <v>149</v>
      </c>
      <c r="E27" s="15" t="s">
        <v>150</v>
      </c>
      <c r="F27" s="16" t="s">
        <v>151</v>
      </c>
      <c r="G27" s="12" t="s">
        <v>152</v>
      </c>
      <c r="H27" s="12" t="s">
        <v>20</v>
      </c>
      <c r="I27" s="17">
        <v>0.52400000000000002</v>
      </c>
      <c r="J27" s="18" t="s">
        <v>153</v>
      </c>
      <c r="K27" s="19">
        <v>1199905.96</v>
      </c>
      <c r="L27" s="20">
        <f t="shared" si="0"/>
        <v>599952.98</v>
      </c>
      <c r="M27" s="21">
        <f t="shared" si="1"/>
        <v>599952.98</v>
      </c>
      <c r="N27" s="22">
        <v>0.5</v>
      </c>
    </row>
    <row r="28" spans="1:14" ht="33.75" x14ac:dyDescent="0.25">
      <c r="A28" s="12">
        <v>26</v>
      </c>
      <c r="B28" s="12" t="s">
        <v>154</v>
      </c>
      <c r="C28" s="13" t="s">
        <v>15</v>
      </c>
      <c r="D28" s="14" t="s">
        <v>155</v>
      </c>
      <c r="E28" s="15" t="s">
        <v>156</v>
      </c>
      <c r="F28" s="16" t="s">
        <v>95</v>
      </c>
      <c r="G28" s="12" t="s">
        <v>157</v>
      </c>
      <c r="H28" s="12" t="s">
        <v>27</v>
      </c>
      <c r="I28" s="17">
        <v>0.47199999999999998</v>
      </c>
      <c r="J28" s="18" t="s">
        <v>64</v>
      </c>
      <c r="K28" s="19">
        <v>1728435.75</v>
      </c>
      <c r="L28" s="20">
        <f t="shared" si="0"/>
        <v>1037061.45</v>
      </c>
      <c r="M28" s="21">
        <f t="shared" si="1"/>
        <v>691374.3</v>
      </c>
      <c r="N28" s="22">
        <v>0.6</v>
      </c>
    </row>
    <row r="29" spans="1:14" ht="33.75" x14ac:dyDescent="0.25">
      <c r="A29" s="12">
        <v>27</v>
      </c>
      <c r="B29" s="12" t="s">
        <v>158</v>
      </c>
      <c r="C29" s="13" t="s">
        <v>15</v>
      </c>
      <c r="D29" s="14" t="s">
        <v>155</v>
      </c>
      <c r="E29" s="15" t="s">
        <v>156</v>
      </c>
      <c r="F29" s="16" t="s">
        <v>95</v>
      </c>
      <c r="G29" s="12" t="s">
        <v>159</v>
      </c>
      <c r="H29" s="12" t="s">
        <v>27</v>
      </c>
      <c r="I29" s="17">
        <v>0.27900000000000003</v>
      </c>
      <c r="J29" s="18" t="s">
        <v>53</v>
      </c>
      <c r="K29" s="19">
        <v>553434.59</v>
      </c>
      <c r="L29" s="20">
        <f t="shared" si="0"/>
        <v>332060.75</v>
      </c>
      <c r="M29" s="21">
        <f t="shared" si="1"/>
        <v>221373.83999999997</v>
      </c>
      <c r="N29" s="22">
        <v>0.6</v>
      </c>
    </row>
    <row r="30" spans="1:14" ht="33.75" x14ac:dyDescent="0.25">
      <c r="A30" s="12">
        <v>28</v>
      </c>
      <c r="B30" s="12" t="s">
        <v>160</v>
      </c>
      <c r="C30" s="13" t="s">
        <v>15</v>
      </c>
      <c r="D30" s="14" t="s">
        <v>161</v>
      </c>
      <c r="E30" s="15" t="s">
        <v>162</v>
      </c>
      <c r="F30" s="16" t="s">
        <v>68</v>
      </c>
      <c r="G30" s="12" t="s">
        <v>163</v>
      </c>
      <c r="H30" s="12" t="s">
        <v>20</v>
      </c>
      <c r="I30" s="17">
        <v>0.23400000000000001</v>
      </c>
      <c r="J30" s="18" t="s">
        <v>129</v>
      </c>
      <c r="K30" s="19">
        <v>669474.29</v>
      </c>
      <c r="L30" s="20">
        <f t="shared" si="0"/>
        <v>401684.57</v>
      </c>
      <c r="M30" s="21">
        <f t="shared" si="1"/>
        <v>267789.72000000003</v>
      </c>
      <c r="N30" s="22">
        <v>0.6</v>
      </c>
    </row>
    <row r="31" spans="1:14" ht="33.75" x14ac:dyDescent="0.25">
      <c r="A31" s="12">
        <v>29</v>
      </c>
      <c r="B31" s="12" t="s">
        <v>164</v>
      </c>
      <c r="C31" s="13" t="s">
        <v>15</v>
      </c>
      <c r="D31" s="14" t="s">
        <v>165</v>
      </c>
      <c r="E31" s="15" t="s">
        <v>166</v>
      </c>
      <c r="F31" s="16" t="s">
        <v>127</v>
      </c>
      <c r="G31" s="12" t="s">
        <v>167</v>
      </c>
      <c r="H31" s="12" t="s">
        <v>20</v>
      </c>
      <c r="I31" s="17">
        <v>0.998</v>
      </c>
      <c r="J31" s="18" t="s">
        <v>168</v>
      </c>
      <c r="K31" s="19">
        <v>1085299.81</v>
      </c>
      <c r="L31" s="20">
        <f t="shared" si="0"/>
        <v>651179.88</v>
      </c>
      <c r="M31" s="21">
        <f t="shared" si="1"/>
        <v>434119.93000000005</v>
      </c>
      <c r="N31" s="22">
        <v>0.6</v>
      </c>
    </row>
    <row r="32" spans="1:14" ht="22.5" x14ac:dyDescent="0.25">
      <c r="A32" s="12">
        <v>30</v>
      </c>
      <c r="B32" s="12" t="s">
        <v>169</v>
      </c>
      <c r="C32" s="13" t="s">
        <v>15</v>
      </c>
      <c r="D32" s="14" t="s">
        <v>55</v>
      </c>
      <c r="E32" s="15" t="s">
        <v>56</v>
      </c>
      <c r="F32" s="16" t="s">
        <v>57</v>
      </c>
      <c r="G32" s="12" t="s">
        <v>170</v>
      </c>
      <c r="H32" s="12" t="s">
        <v>27</v>
      </c>
      <c r="I32" s="17">
        <v>0.93</v>
      </c>
      <c r="J32" s="18" t="s">
        <v>59</v>
      </c>
      <c r="K32" s="19">
        <v>568079.27</v>
      </c>
      <c r="L32" s="20">
        <f t="shared" si="0"/>
        <v>454463.41</v>
      </c>
      <c r="M32" s="21">
        <f t="shared" si="1"/>
        <v>113615.86000000004</v>
      </c>
      <c r="N32" s="22">
        <v>0.8</v>
      </c>
    </row>
    <row r="33" spans="1:14" ht="33.75" x14ac:dyDescent="0.25">
      <c r="A33" s="12">
        <v>31</v>
      </c>
      <c r="B33" s="12" t="s">
        <v>171</v>
      </c>
      <c r="C33" s="13" t="s">
        <v>15</v>
      </c>
      <c r="D33" s="14" t="s">
        <v>172</v>
      </c>
      <c r="E33" s="15" t="s">
        <v>173</v>
      </c>
      <c r="F33" s="16" t="s">
        <v>174</v>
      </c>
      <c r="G33" s="12" t="s">
        <v>175</v>
      </c>
      <c r="H33" s="12" t="s">
        <v>20</v>
      </c>
      <c r="I33" s="17">
        <v>0.8</v>
      </c>
      <c r="J33" s="18" t="s">
        <v>176</v>
      </c>
      <c r="K33" s="19">
        <v>1782766.02</v>
      </c>
      <c r="L33" s="20">
        <f t="shared" si="0"/>
        <v>891383.01</v>
      </c>
      <c r="M33" s="21">
        <f t="shared" si="1"/>
        <v>891383.01</v>
      </c>
      <c r="N33" s="22">
        <v>0.5</v>
      </c>
    </row>
    <row r="34" spans="1:14" ht="22.5" x14ac:dyDescent="0.25">
      <c r="A34" s="12">
        <v>32</v>
      </c>
      <c r="B34" s="12" t="s">
        <v>177</v>
      </c>
      <c r="C34" s="13" t="s">
        <v>15</v>
      </c>
      <c r="D34" s="14" t="s">
        <v>178</v>
      </c>
      <c r="E34" s="15" t="s">
        <v>179</v>
      </c>
      <c r="F34" s="16" t="s">
        <v>111</v>
      </c>
      <c r="G34" s="12" t="s">
        <v>180</v>
      </c>
      <c r="H34" s="12" t="s">
        <v>27</v>
      </c>
      <c r="I34" s="17">
        <v>0.68799999999999994</v>
      </c>
      <c r="J34" s="18" t="s">
        <v>181</v>
      </c>
      <c r="K34" s="19">
        <v>848081.61</v>
      </c>
      <c r="L34" s="20">
        <f t="shared" si="0"/>
        <v>508848.96</v>
      </c>
      <c r="M34" s="21">
        <f t="shared" si="1"/>
        <v>339232.64999999997</v>
      </c>
      <c r="N34" s="22">
        <v>0.6</v>
      </c>
    </row>
    <row r="35" spans="1:14" ht="33.75" x14ac:dyDescent="0.25">
      <c r="A35" s="12">
        <v>33</v>
      </c>
      <c r="B35" s="12" t="s">
        <v>182</v>
      </c>
      <c r="C35" s="13" t="s">
        <v>15</v>
      </c>
      <c r="D35" s="14" t="s">
        <v>183</v>
      </c>
      <c r="E35" s="15" t="s">
        <v>184</v>
      </c>
      <c r="F35" s="16" t="s">
        <v>185</v>
      </c>
      <c r="G35" s="12" t="s">
        <v>186</v>
      </c>
      <c r="H35" s="12" t="s">
        <v>20</v>
      </c>
      <c r="I35" s="17">
        <v>0.42</v>
      </c>
      <c r="J35" s="18" t="s">
        <v>187</v>
      </c>
      <c r="K35" s="19">
        <v>741175.51</v>
      </c>
      <c r="L35" s="20">
        <f t="shared" si="0"/>
        <v>370587.75</v>
      </c>
      <c r="M35" s="21">
        <f t="shared" si="1"/>
        <v>370587.76</v>
      </c>
      <c r="N35" s="22">
        <v>0.5</v>
      </c>
    </row>
    <row r="36" spans="1:14" ht="33.75" x14ac:dyDescent="0.25">
      <c r="A36" s="12">
        <v>34</v>
      </c>
      <c r="B36" s="12" t="s">
        <v>188</v>
      </c>
      <c r="C36" s="13" t="s">
        <v>15</v>
      </c>
      <c r="D36" s="14" t="s">
        <v>189</v>
      </c>
      <c r="E36" s="15" t="s">
        <v>190</v>
      </c>
      <c r="F36" s="16" t="s">
        <v>89</v>
      </c>
      <c r="G36" s="12" t="s">
        <v>191</v>
      </c>
      <c r="H36" s="12" t="s">
        <v>20</v>
      </c>
      <c r="I36" s="17">
        <v>0.114</v>
      </c>
      <c r="J36" s="18" t="s">
        <v>85</v>
      </c>
      <c r="K36" s="19">
        <v>260756.34</v>
      </c>
      <c r="L36" s="20">
        <f t="shared" si="0"/>
        <v>156453.79999999999</v>
      </c>
      <c r="M36" s="21">
        <f t="shared" si="1"/>
        <v>104302.54000000001</v>
      </c>
      <c r="N36" s="22">
        <v>0.6</v>
      </c>
    </row>
    <row r="37" spans="1:14" ht="45" x14ac:dyDescent="0.25">
      <c r="A37" s="12">
        <v>35</v>
      </c>
      <c r="B37" s="12" t="s">
        <v>192</v>
      </c>
      <c r="C37" s="13" t="s">
        <v>15</v>
      </c>
      <c r="D37" s="14" t="s">
        <v>161</v>
      </c>
      <c r="E37" s="15" t="s">
        <v>162</v>
      </c>
      <c r="F37" s="16" t="s">
        <v>68</v>
      </c>
      <c r="G37" s="12" t="s">
        <v>193</v>
      </c>
      <c r="H37" s="12" t="s">
        <v>20</v>
      </c>
      <c r="I37" s="17">
        <v>2.254</v>
      </c>
      <c r="J37" s="18" t="s">
        <v>129</v>
      </c>
      <c r="K37" s="19">
        <v>2998224.65</v>
      </c>
      <c r="L37" s="20">
        <f t="shared" si="0"/>
        <v>1798934.79</v>
      </c>
      <c r="M37" s="21">
        <f t="shared" si="1"/>
        <v>1199289.8599999999</v>
      </c>
      <c r="N37" s="22">
        <v>0.6</v>
      </c>
    </row>
    <row r="38" spans="1:14" ht="33.75" x14ac:dyDescent="0.25">
      <c r="A38" s="12">
        <v>36</v>
      </c>
      <c r="B38" s="12" t="s">
        <v>194</v>
      </c>
      <c r="C38" s="13" t="s">
        <v>15</v>
      </c>
      <c r="D38" s="14" t="s">
        <v>109</v>
      </c>
      <c r="E38" s="15" t="s">
        <v>110</v>
      </c>
      <c r="F38" s="16" t="s">
        <v>111</v>
      </c>
      <c r="G38" s="12" t="s">
        <v>195</v>
      </c>
      <c r="H38" s="12" t="s">
        <v>20</v>
      </c>
      <c r="I38" s="17">
        <v>1.165</v>
      </c>
      <c r="J38" s="18" t="s">
        <v>113</v>
      </c>
      <c r="K38" s="19">
        <v>996257</v>
      </c>
      <c r="L38" s="20">
        <f t="shared" si="0"/>
        <v>697379.9</v>
      </c>
      <c r="M38" s="21">
        <f t="shared" si="1"/>
        <v>298877.09999999998</v>
      </c>
      <c r="N38" s="22">
        <v>0.7</v>
      </c>
    </row>
    <row r="39" spans="1:14" ht="33.75" x14ac:dyDescent="0.25">
      <c r="A39" s="12">
        <v>37</v>
      </c>
      <c r="B39" s="12" t="s">
        <v>196</v>
      </c>
      <c r="C39" s="13" t="s">
        <v>15</v>
      </c>
      <c r="D39" s="14" t="s">
        <v>197</v>
      </c>
      <c r="E39" s="15" t="s">
        <v>198</v>
      </c>
      <c r="F39" s="16" t="s">
        <v>57</v>
      </c>
      <c r="G39" s="12" t="s">
        <v>199</v>
      </c>
      <c r="H39" s="12" t="s">
        <v>20</v>
      </c>
      <c r="I39" s="17">
        <v>1.127</v>
      </c>
      <c r="J39" s="18" t="s">
        <v>142</v>
      </c>
      <c r="K39" s="19">
        <v>1491059.28</v>
      </c>
      <c r="L39" s="20">
        <f t="shared" si="0"/>
        <v>1043741.49</v>
      </c>
      <c r="M39" s="21">
        <f t="shared" si="1"/>
        <v>447317.79000000004</v>
      </c>
      <c r="N39" s="22">
        <v>0.7</v>
      </c>
    </row>
    <row r="40" spans="1:14" ht="33.75" x14ac:dyDescent="0.25">
      <c r="A40" s="12">
        <v>38</v>
      </c>
      <c r="B40" s="12" t="s">
        <v>200</v>
      </c>
      <c r="C40" s="13" t="s">
        <v>15</v>
      </c>
      <c r="D40" s="14" t="s">
        <v>201</v>
      </c>
      <c r="E40" s="15" t="s">
        <v>202</v>
      </c>
      <c r="F40" s="16" t="s">
        <v>68</v>
      </c>
      <c r="G40" s="12" t="s">
        <v>203</v>
      </c>
      <c r="H40" s="12" t="s">
        <v>20</v>
      </c>
      <c r="I40" s="17">
        <v>0.3</v>
      </c>
      <c r="J40" s="18" t="s">
        <v>204</v>
      </c>
      <c r="K40" s="19">
        <v>574978.26</v>
      </c>
      <c r="L40" s="20">
        <f t="shared" si="0"/>
        <v>287489.13</v>
      </c>
      <c r="M40" s="21">
        <f t="shared" si="1"/>
        <v>287489.13</v>
      </c>
      <c r="N40" s="22">
        <v>0.5</v>
      </c>
    </row>
    <row r="41" spans="1:14" s="46" customFormat="1" ht="22.5" x14ac:dyDescent="0.25">
      <c r="A41" s="1">
        <v>39</v>
      </c>
      <c r="B41" s="1" t="s">
        <v>205</v>
      </c>
      <c r="C41" s="2" t="s">
        <v>15</v>
      </c>
      <c r="D41" s="3" t="s">
        <v>206</v>
      </c>
      <c r="E41" s="4" t="s">
        <v>207</v>
      </c>
      <c r="F41" s="5" t="s">
        <v>208</v>
      </c>
      <c r="G41" s="1" t="s">
        <v>209</v>
      </c>
      <c r="H41" s="1" t="s">
        <v>27</v>
      </c>
      <c r="I41" s="6">
        <v>0.28799999999999998</v>
      </c>
      <c r="J41" s="7" t="s">
        <v>210</v>
      </c>
      <c r="K41" s="8">
        <v>2146238.85</v>
      </c>
      <c r="L41" s="9">
        <f t="shared" si="0"/>
        <v>1502367.19</v>
      </c>
      <c r="M41" s="10">
        <f t="shared" si="1"/>
        <v>643871.66000000015</v>
      </c>
      <c r="N41" s="11">
        <v>0.7</v>
      </c>
    </row>
    <row r="42" spans="1:14" ht="33.75" x14ac:dyDescent="0.25">
      <c r="A42" s="12">
        <v>40</v>
      </c>
      <c r="B42" s="12" t="s">
        <v>211</v>
      </c>
      <c r="C42" s="13" t="s">
        <v>15</v>
      </c>
      <c r="D42" s="14" t="s">
        <v>212</v>
      </c>
      <c r="E42" s="15" t="s">
        <v>213</v>
      </c>
      <c r="F42" s="16" t="s">
        <v>83</v>
      </c>
      <c r="G42" s="12" t="s">
        <v>214</v>
      </c>
      <c r="H42" s="12" t="s">
        <v>20</v>
      </c>
      <c r="I42" s="17">
        <v>0.105</v>
      </c>
      <c r="J42" s="18" t="s">
        <v>129</v>
      </c>
      <c r="K42" s="19">
        <v>511812.69</v>
      </c>
      <c r="L42" s="20">
        <f t="shared" si="0"/>
        <v>358268.88</v>
      </c>
      <c r="M42" s="21">
        <f t="shared" si="1"/>
        <v>153543.81</v>
      </c>
      <c r="N42" s="22">
        <v>0.7</v>
      </c>
    </row>
    <row r="43" spans="1:14" ht="45" x14ac:dyDescent="0.25">
      <c r="A43" s="12">
        <v>41</v>
      </c>
      <c r="B43" s="12" t="s">
        <v>215</v>
      </c>
      <c r="C43" s="13" t="s">
        <v>15</v>
      </c>
      <c r="D43" s="14" t="s">
        <v>216</v>
      </c>
      <c r="E43" s="15" t="s">
        <v>217</v>
      </c>
      <c r="F43" s="16" t="s">
        <v>44</v>
      </c>
      <c r="G43" s="12" t="s">
        <v>218</v>
      </c>
      <c r="H43" s="12" t="s">
        <v>27</v>
      </c>
      <c r="I43" s="17">
        <v>3.008</v>
      </c>
      <c r="J43" s="18" t="s">
        <v>28</v>
      </c>
      <c r="K43" s="19">
        <v>3346349.96</v>
      </c>
      <c r="L43" s="20">
        <f t="shared" si="0"/>
        <v>2677079.96</v>
      </c>
      <c r="M43" s="21">
        <f t="shared" si="1"/>
        <v>669270</v>
      </c>
      <c r="N43" s="22">
        <v>0.8</v>
      </c>
    </row>
    <row r="44" spans="1:14" ht="45" x14ac:dyDescent="0.25">
      <c r="A44" s="1">
        <v>42</v>
      </c>
      <c r="B44" s="1" t="s">
        <v>219</v>
      </c>
      <c r="C44" s="2" t="s">
        <v>35</v>
      </c>
      <c r="D44" s="3" t="s">
        <v>36</v>
      </c>
      <c r="E44" s="4" t="s">
        <v>37</v>
      </c>
      <c r="F44" s="5" t="s">
        <v>38</v>
      </c>
      <c r="G44" s="1" t="s">
        <v>220</v>
      </c>
      <c r="H44" s="1" t="s">
        <v>20</v>
      </c>
      <c r="I44" s="6">
        <v>1.4319999999999999</v>
      </c>
      <c r="J44" s="7" t="s">
        <v>40</v>
      </c>
      <c r="K44" s="8">
        <v>1609387.39</v>
      </c>
      <c r="L44" s="9">
        <f t="shared" si="0"/>
        <v>965632.43</v>
      </c>
      <c r="M44" s="10">
        <f t="shared" si="1"/>
        <v>643754.95999999985</v>
      </c>
      <c r="N44" s="11">
        <v>0.6</v>
      </c>
    </row>
    <row r="45" spans="1:14" ht="33.75" x14ac:dyDescent="0.25">
      <c r="A45" s="23">
        <v>43</v>
      </c>
      <c r="B45" s="23" t="s">
        <v>221</v>
      </c>
      <c r="C45" s="24" t="s">
        <v>15</v>
      </c>
      <c r="D45" s="25" t="s">
        <v>222</v>
      </c>
      <c r="E45" s="26" t="s">
        <v>223</v>
      </c>
      <c r="F45" s="23" t="s">
        <v>57</v>
      </c>
      <c r="G45" s="23" t="s">
        <v>224</v>
      </c>
      <c r="H45" s="23" t="s">
        <v>20</v>
      </c>
      <c r="I45" s="27">
        <v>0.999</v>
      </c>
      <c r="J45" s="28" t="s">
        <v>142</v>
      </c>
      <c r="K45" s="29">
        <v>838898.03</v>
      </c>
      <c r="L45" s="30">
        <f t="shared" si="0"/>
        <v>587228.62</v>
      </c>
      <c r="M45" s="31">
        <f t="shared" si="1"/>
        <v>251669.41000000003</v>
      </c>
      <c r="N45" s="62">
        <v>0.7</v>
      </c>
    </row>
    <row r="46" spans="1:14" ht="33.75" x14ac:dyDescent="0.25">
      <c r="A46" s="1">
        <v>44</v>
      </c>
      <c r="B46" s="1" t="s">
        <v>225</v>
      </c>
      <c r="C46" s="2" t="s">
        <v>15</v>
      </c>
      <c r="D46" s="3" t="s">
        <v>226</v>
      </c>
      <c r="E46" s="4" t="s">
        <v>227</v>
      </c>
      <c r="F46" s="5" t="s">
        <v>44</v>
      </c>
      <c r="G46" s="1" t="s">
        <v>228</v>
      </c>
      <c r="H46" s="1" t="s">
        <v>20</v>
      </c>
      <c r="I46" s="6">
        <v>0.995</v>
      </c>
      <c r="J46" s="7" t="s">
        <v>85</v>
      </c>
      <c r="K46" s="8">
        <v>1961878.26</v>
      </c>
      <c r="L46" s="9">
        <f t="shared" si="0"/>
        <v>1177126.95</v>
      </c>
      <c r="M46" s="10">
        <f t="shared" si="1"/>
        <v>784751.31</v>
      </c>
      <c r="N46" s="11">
        <v>0.6</v>
      </c>
    </row>
    <row r="47" spans="1:14" ht="45" x14ac:dyDescent="0.25">
      <c r="A47" s="1">
        <v>45</v>
      </c>
      <c r="B47" s="1" t="s">
        <v>229</v>
      </c>
      <c r="C47" s="2" t="s">
        <v>15</v>
      </c>
      <c r="D47" s="3" t="s">
        <v>230</v>
      </c>
      <c r="E47" s="4" t="s">
        <v>231</v>
      </c>
      <c r="F47" s="5" t="s">
        <v>74</v>
      </c>
      <c r="G47" s="1" t="s">
        <v>232</v>
      </c>
      <c r="H47" s="1" t="s">
        <v>20</v>
      </c>
      <c r="I47" s="6">
        <v>0.99</v>
      </c>
      <c r="J47" s="7" t="s">
        <v>233</v>
      </c>
      <c r="K47" s="8">
        <v>1145023.8</v>
      </c>
      <c r="L47" s="9">
        <f t="shared" si="0"/>
        <v>572511.9</v>
      </c>
      <c r="M47" s="10">
        <f t="shared" si="1"/>
        <v>572511.9</v>
      </c>
      <c r="N47" s="11">
        <v>0.5</v>
      </c>
    </row>
    <row r="48" spans="1:14" ht="33.75" x14ac:dyDescent="0.25">
      <c r="A48" s="1">
        <v>46</v>
      </c>
      <c r="B48" s="1" t="s">
        <v>234</v>
      </c>
      <c r="C48" s="2" t="s">
        <v>15</v>
      </c>
      <c r="D48" s="3" t="s">
        <v>235</v>
      </c>
      <c r="E48" s="4" t="s">
        <v>236</v>
      </c>
      <c r="F48" s="5" t="s">
        <v>95</v>
      </c>
      <c r="G48" s="1" t="s">
        <v>237</v>
      </c>
      <c r="H48" s="1" t="s">
        <v>20</v>
      </c>
      <c r="I48" s="6">
        <v>0.99</v>
      </c>
      <c r="J48" s="7" t="s">
        <v>21</v>
      </c>
      <c r="K48" s="8">
        <v>736366.54</v>
      </c>
      <c r="L48" s="9">
        <f t="shared" si="0"/>
        <v>441819.92</v>
      </c>
      <c r="M48" s="10">
        <f t="shared" si="1"/>
        <v>294546.62000000005</v>
      </c>
      <c r="N48" s="11">
        <v>0.6</v>
      </c>
    </row>
    <row r="49" spans="1:14" ht="22.5" x14ac:dyDescent="0.25">
      <c r="A49" s="1">
        <v>47</v>
      </c>
      <c r="B49" s="1" t="s">
        <v>238</v>
      </c>
      <c r="C49" s="2" t="s">
        <v>15</v>
      </c>
      <c r="D49" s="3" t="s">
        <v>239</v>
      </c>
      <c r="E49" s="4" t="s">
        <v>240</v>
      </c>
      <c r="F49" s="5" t="s">
        <v>95</v>
      </c>
      <c r="G49" s="1" t="s">
        <v>241</v>
      </c>
      <c r="H49" s="1" t="s">
        <v>20</v>
      </c>
      <c r="I49" s="6">
        <v>0.98199999999999998</v>
      </c>
      <c r="J49" s="7" t="s">
        <v>79</v>
      </c>
      <c r="K49" s="8">
        <v>829609.76</v>
      </c>
      <c r="L49" s="9">
        <f t="shared" si="0"/>
        <v>497765.85</v>
      </c>
      <c r="M49" s="10">
        <f t="shared" si="1"/>
        <v>331843.91000000003</v>
      </c>
      <c r="N49" s="11">
        <v>0.6</v>
      </c>
    </row>
    <row r="50" spans="1:14" ht="33.75" x14ac:dyDescent="0.25">
      <c r="A50" s="1">
        <v>48</v>
      </c>
      <c r="B50" s="1" t="s">
        <v>242</v>
      </c>
      <c r="C50" s="2" t="s">
        <v>15</v>
      </c>
      <c r="D50" s="3" t="s">
        <v>189</v>
      </c>
      <c r="E50" s="4" t="s">
        <v>190</v>
      </c>
      <c r="F50" s="5" t="s">
        <v>89</v>
      </c>
      <c r="G50" s="1" t="s">
        <v>243</v>
      </c>
      <c r="H50" s="1" t="s">
        <v>20</v>
      </c>
      <c r="I50" s="6">
        <v>0.83</v>
      </c>
      <c r="J50" s="7" t="s">
        <v>85</v>
      </c>
      <c r="K50" s="8">
        <v>1805272.54</v>
      </c>
      <c r="L50" s="9">
        <f t="shared" si="0"/>
        <v>1083163.52</v>
      </c>
      <c r="M50" s="10">
        <f t="shared" si="1"/>
        <v>722109.02</v>
      </c>
      <c r="N50" s="11">
        <v>0.6</v>
      </c>
    </row>
    <row r="51" spans="1:14" ht="22.5" x14ac:dyDescent="0.25">
      <c r="A51" s="1">
        <v>49</v>
      </c>
      <c r="B51" s="1" t="s">
        <v>244</v>
      </c>
      <c r="C51" s="2" t="s">
        <v>15</v>
      </c>
      <c r="D51" s="3" t="s">
        <v>245</v>
      </c>
      <c r="E51" s="4" t="s">
        <v>246</v>
      </c>
      <c r="F51" s="5" t="s">
        <v>151</v>
      </c>
      <c r="G51" s="1" t="s">
        <v>247</v>
      </c>
      <c r="H51" s="1" t="s">
        <v>20</v>
      </c>
      <c r="I51" s="6">
        <v>0.72</v>
      </c>
      <c r="J51" s="7" t="s">
        <v>85</v>
      </c>
      <c r="K51" s="8">
        <v>1337907.3500000001</v>
      </c>
      <c r="L51" s="9">
        <f t="shared" si="0"/>
        <v>802744.41</v>
      </c>
      <c r="M51" s="10">
        <f t="shared" si="1"/>
        <v>535162.94000000006</v>
      </c>
      <c r="N51" s="11">
        <v>0.6</v>
      </c>
    </row>
    <row r="52" spans="1:14" ht="22.5" x14ac:dyDescent="0.25">
      <c r="A52" s="1">
        <v>50</v>
      </c>
      <c r="B52" s="1" t="s">
        <v>248</v>
      </c>
      <c r="C52" s="2" t="s">
        <v>15</v>
      </c>
      <c r="D52" s="3" t="s">
        <v>249</v>
      </c>
      <c r="E52" s="4" t="s">
        <v>250</v>
      </c>
      <c r="F52" s="5" t="s">
        <v>89</v>
      </c>
      <c r="G52" s="1" t="s">
        <v>251</v>
      </c>
      <c r="H52" s="1" t="s">
        <v>52</v>
      </c>
      <c r="I52" s="6">
        <v>0.47499999999999998</v>
      </c>
      <c r="J52" s="7" t="s">
        <v>21</v>
      </c>
      <c r="K52" s="8">
        <v>900000</v>
      </c>
      <c r="L52" s="9">
        <f t="shared" si="0"/>
        <v>540000</v>
      </c>
      <c r="M52" s="10">
        <f t="shared" si="1"/>
        <v>360000</v>
      </c>
      <c r="N52" s="11">
        <v>0.6</v>
      </c>
    </row>
    <row r="53" spans="1:14" ht="22.5" x14ac:dyDescent="0.25">
      <c r="A53" s="1">
        <v>51</v>
      </c>
      <c r="B53" s="1" t="s">
        <v>252</v>
      </c>
      <c r="C53" s="2" t="s">
        <v>15</v>
      </c>
      <c r="D53" s="3" t="s">
        <v>253</v>
      </c>
      <c r="E53" s="4" t="s">
        <v>254</v>
      </c>
      <c r="F53" s="5" t="s">
        <v>25</v>
      </c>
      <c r="G53" s="1" t="s">
        <v>255</v>
      </c>
      <c r="H53" s="1" t="s">
        <v>27</v>
      </c>
      <c r="I53" s="6">
        <v>0.46600000000000003</v>
      </c>
      <c r="J53" s="7" t="s">
        <v>256</v>
      </c>
      <c r="K53" s="8">
        <v>968423.1</v>
      </c>
      <c r="L53" s="9">
        <f t="shared" si="0"/>
        <v>484211.55</v>
      </c>
      <c r="M53" s="10">
        <f t="shared" si="1"/>
        <v>484211.55</v>
      </c>
      <c r="N53" s="11">
        <v>0.5</v>
      </c>
    </row>
    <row r="54" spans="1:14" ht="22.5" x14ac:dyDescent="0.25">
      <c r="A54" s="1">
        <v>52</v>
      </c>
      <c r="B54" s="1" t="s">
        <v>257</v>
      </c>
      <c r="C54" s="2" t="s">
        <v>15</v>
      </c>
      <c r="D54" s="3" t="s">
        <v>258</v>
      </c>
      <c r="E54" s="4" t="s">
        <v>259</v>
      </c>
      <c r="F54" s="5" t="s">
        <v>44</v>
      </c>
      <c r="G54" s="1" t="s">
        <v>260</v>
      </c>
      <c r="H54" s="1" t="s">
        <v>27</v>
      </c>
      <c r="I54" s="6">
        <v>0.36499999999999999</v>
      </c>
      <c r="J54" s="7" t="s">
        <v>53</v>
      </c>
      <c r="K54" s="8">
        <v>723199.08</v>
      </c>
      <c r="L54" s="9">
        <f t="shared" si="0"/>
        <v>506239.35</v>
      </c>
      <c r="M54" s="10">
        <f t="shared" si="1"/>
        <v>216959.72999999998</v>
      </c>
      <c r="N54" s="11">
        <v>0.7</v>
      </c>
    </row>
    <row r="55" spans="1:14" ht="22.5" x14ac:dyDescent="0.25">
      <c r="A55" s="1">
        <v>53</v>
      </c>
      <c r="B55" s="1" t="s">
        <v>261</v>
      </c>
      <c r="C55" s="2" t="s">
        <v>15</v>
      </c>
      <c r="D55" s="3" t="s">
        <v>253</v>
      </c>
      <c r="E55" s="4" t="s">
        <v>254</v>
      </c>
      <c r="F55" s="5" t="s">
        <v>25</v>
      </c>
      <c r="G55" s="1" t="s">
        <v>262</v>
      </c>
      <c r="H55" s="1" t="s">
        <v>27</v>
      </c>
      <c r="I55" s="6">
        <v>0.29899999999999999</v>
      </c>
      <c r="J55" s="7" t="s">
        <v>256</v>
      </c>
      <c r="K55" s="8">
        <v>711674.65</v>
      </c>
      <c r="L55" s="9">
        <f t="shared" si="0"/>
        <v>355837.32</v>
      </c>
      <c r="M55" s="10">
        <f t="shared" si="1"/>
        <v>355837.33</v>
      </c>
      <c r="N55" s="11">
        <v>0.5</v>
      </c>
    </row>
    <row r="56" spans="1:14" ht="45" x14ac:dyDescent="0.25">
      <c r="A56" s="1">
        <v>54</v>
      </c>
      <c r="B56" s="1" t="s">
        <v>263</v>
      </c>
      <c r="C56" s="2" t="s">
        <v>15</v>
      </c>
      <c r="D56" s="3" t="s">
        <v>264</v>
      </c>
      <c r="E56" s="4" t="s">
        <v>265</v>
      </c>
      <c r="F56" s="5" t="s">
        <v>57</v>
      </c>
      <c r="G56" s="1" t="s">
        <v>266</v>
      </c>
      <c r="H56" s="1" t="s">
        <v>20</v>
      </c>
      <c r="I56" s="6">
        <v>0.19500000000000001</v>
      </c>
      <c r="J56" s="7" t="s">
        <v>267</v>
      </c>
      <c r="K56" s="8">
        <v>795688.15</v>
      </c>
      <c r="L56" s="9">
        <f t="shared" si="0"/>
        <v>477412.89</v>
      </c>
      <c r="M56" s="10">
        <f t="shared" si="1"/>
        <v>318275.26</v>
      </c>
      <c r="N56" s="11">
        <v>0.6</v>
      </c>
    </row>
    <row r="57" spans="1:14" ht="45" x14ac:dyDescent="0.25">
      <c r="A57" s="1">
        <v>55</v>
      </c>
      <c r="B57" s="1" t="s">
        <v>268</v>
      </c>
      <c r="C57" s="2" t="s">
        <v>15</v>
      </c>
      <c r="D57" s="3" t="s">
        <v>269</v>
      </c>
      <c r="E57" s="4" t="s">
        <v>270</v>
      </c>
      <c r="F57" s="5" t="s">
        <v>44</v>
      </c>
      <c r="G57" s="1" t="s">
        <v>271</v>
      </c>
      <c r="H57" s="1" t="s">
        <v>27</v>
      </c>
      <c r="I57" s="6">
        <v>0.38700000000000001</v>
      </c>
      <c r="J57" s="7" t="s">
        <v>79</v>
      </c>
      <c r="K57" s="8">
        <v>1032397.68</v>
      </c>
      <c r="L57" s="9">
        <f t="shared" si="0"/>
        <v>516198.84</v>
      </c>
      <c r="M57" s="10">
        <f t="shared" si="1"/>
        <v>516198.84</v>
      </c>
      <c r="N57" s="11">
        <v>0.5</v>
      </c>
    </row>
    <row r="58" spans="1:14" ht="33.75" x14ac:dyDescent="0.25">
      <c r="A58" s="1">
        <v>56</v>
      </c>
      <c r="B58" s="1" t="s">
        <v>272</v>
      </c>
      <c r="C58" s="2" t="s">
        <v>15</v>
      </c>
      <c r="D58" s="3" t="s">
        <v>273</v>
      </c>
      <c r="E58" s="4" t="s">
        <v>274</v>
      </c>
      <c r="F58" s="5" t="s">
        <v>57</v>
      </c>
      <c r="G58" s="1" t="s">
        <v>275</v>
      </c>
      <c r="H58" s="1" t="s">
        <v>20</v>
      </c>
      <c r="I58" s="6">
        <v>0.157</v>
      </c>
      <c r="J58" s="7" t="s">
        <v>181</v>
      </c>
      <c r="K58" s="8">
        <v>812901.59</v>
      </c>
      <c r="L58" s="9">
        <f t="shared" si="0"/>
        <v>569031.11</v>
      </c>
      <c r="M58" s="10">
        <f t="shared" si="1"/>
        <v>243870.47999999998</v>
      </c>
      <c r="N58" s="11">
        <v>0.7</v>
      </c>
    </row>
    <row r="59" spans="1:14" ht="22.5" x14ac:dyDescent="0.25">
      <c r="A59" s="1">
        <v>57</v>
      </c>
      <c r="B59" s="1" t="s">
        <v>276</v>
      </c>
      <c r="C59" s="2" t="s">
        <v>15</v>
      </c>
      <c r="D59" s="3" t="s">
        <v>277</v>
      </c>
      <c r="E59" s="4" t="s">
        <v>278</v>
      </c>
      <c r="F59" s="5" t="s">
        <v>95</v>
      </c>
      <c r="G59" s="1" t="s">
        <v>279</v>
      </c>
      <c r="H59" s="1" t="s">
        <v>20</v>
      </c>
      <c r="I59" s="6">
        <v>1.823</v>
      </c>
      <c r="J59" s="7" t="s">
        <v>280</v>
      </c>
      <c r="K59" s="8">
        <v>2433901.59</v>
      </c>
      <c r="L59" s="9">
        <f t="shared" si="0"/>
        <v>1216950.79</v>
      </c>
      <c r="M59" s="10">
        <f t="shared" si="1"/>
        <v>1216950.7999999998</v>
      </c>
      <c r="N59" s="11">
        <v>0.5</v>
      </c>
    </row>
    <row r="60" spans="1:14" ht="33.75" x14ac:dyDescent="0.25">
      <c r="A60" s="1">
        <v>58</v>
      </c>
      <c r="B60" s="1" t="s">
        <v>281</v>
      </c>
      <c r="C60" s="2" t="s">
        <v>15</v>
      </c>
      <c r="D60" s="3" t="s">
        <v>282</v>
      </c>
      <c r="E60" s="4" t="s">
        <v>283</v>
      </c>
      <c r="F60" s="5" t="s">
        <v>50</v>
      </c>
      <c r="G60" s="1" t="s">
        <v>284</v>
      </c>
      <c r="H60" s="1" t="s">
        <v>20</v>
      </c>
      <c r="I60" s="6">
        <v>0.99</v>
      </c>
      <c r="J60" s="7" t="s">
        <v>28</v>
      </c>
      <c r="K60" s="8">
        <v>619914.85</v>
      </c>
      <c r="L60" s="9">
        <f t="shared" si="0"/>
        <v>371948.91</v>
      </c>
      <c r="M60" s="10">
        <f t="shared" si="1"/>
        <v>247965.94</v>
      </c>
      <c r="N60" s="11">
        <v>0.6</v>
      </c>
    </row>
    <row r="61" spans="1:14" ht="45" x14ac:dyDescent="0.25">
      <c r="A61" s="1">
        <v>59</v>
      </c>
      <c r="B61" s="1" t="s">
        <v>285</v>
      </c>
      <c r="C61" s="2" t="s">
        <v>15</v>
      </c>
      <c r="D61" s="3" t="s">
        <v>286</v>
      </c>
      <c r="E61" s="4" t="s">
        <v>287</v>
      </c>
      <c r="F61" s="5" t="s">
        <v>38</v>
      </c>
      <c r="G61" s="1" t="s">
        <v>288</v>
      </c>
      <c r="H61" s="1" t="s">
        <v>20</v>
      </c>
      <c r="I61" s="6">
        <v>0.98</v>
      </c>
      <c r="J61" s="7" t="s">
        <v>289</v>
      </c>
      <c r="K61" s="8">
        <v>897133.91</v>
      </c>
      <c r="L61" s="9">
        <f t="shared" si="0"/>
        <v>717707.12</v>
      </c>
      <c r="M61" s="10">
        <f t="shared" si="1"/>
        <v>179426.79000000004</v>
      </c>
      <c r="N61" s="11">
        <v>0.8</v>
      </c>
    </row>
    <row r="62" spans="1:14" ht="67.5" x14ac:dyDescent="0.25">
      <c r="A62" s="1">
        <v>60</v>
      </c>
      <c r="B62" s="1" t="s">
        <v>290</v>
      </c>
      <c r="C62" s="2" t="s">
        <v>15</v>
      </c>
      <c r="D62" s="3" t="s">
        <v>291</v>
      </c>
      <c r="E62" s="4" t="s">
        <v>292</v>
      </c>
      <c r="F62" s="5" t="s">
        <v>117</v>
      </c>
      <c r="G62" s="1" t="s">
        <v>293</v>
      </c>
      <c r="H62" s="1" t="s">
        <v>27</v>
      </c>
      <c r="I62" s="6">
        <v>0.94699999999999995</v>
      </c>
      <c r="J62" s="7" t="s">
        <v>294</v>
      </c>
      <c r="K62" s="8">
        <v>1762281.36</v>
      </c>
      <c r="L62" s="9">
        <f t="shared" si="0"/>
        <v>1233596.95</v>
      </c>
      <c r="M62" s="10">
        <f t="shared" si="1"/>
        <v>528684.41000000015</v>
      </c>
      <c r="N62" s="11">
        <v>0.7</v>
      </c>
    </row>
    <row r="63" spans="1:14" ht="45" x14ac:dyDescent="0.25">
      <c r="A63" s="1">
        <v>61</v>
      </c>
      <c r="B63" s="1" t="s">
        <v>295</v>
      </c>
      <c r="C63" s="2" t="s">
        <v>15</v>
      </c>
      <c r="D63" s="3" t="s">
        <v>103</v>
      </c>
      <c r="E63" s="4" t="s">
        <v>104</v>
      </c>
      <c r="F63" s="5" t="s">
        <v>105</v>
      </c>
      <c r="G63" s="1" t="s">
        <v>296</v>
      </c>
      <c r="H63" s="1" t="s">
        <v>52</v>
      </c>
      <c r="I63" s="6">
        <v>0.64300000000000002</v>
      </c>
      <c r="J63" s="7" t="s">
        <v>297</v>
      </c>
      <c r="K63" s="8">
        <v>2321767.7599999998</v>
      </c>
      <c r="L63" s="9">
        <f t="shared" si="0"/>
        <v>1160883.8799999999</v>
      </c>
      <c r="M63" s="10">
        <f t="shared" si="1"/>
        <v>1160883.8799999999</v>
      </c>
      <c r="N63" s="11">
        <v>0.5</v>
      </c>
    </row>
    <row r="64" spans="1:14" ht="45" x14ac:dyDescent="0.25">
      <c r="A64" s="1">
        <v>62</v>
      </c>
      <c r="B64" s="1" t="s">
        <v>298</v>
      </c>
      <c r="C64" s="2" t="s">
        <v>15</v>
      </c>
      <c r="D64" s="3" t="s">
        <v>299</v>
      </c>
      <c r="E64" s="4" t="s">
        <v>300</v>
      </c>
      <c r="F64" s="5" t="s">
        <v>68</v>
      </c>
      <c r="G64" s="1" t="s">
        <v>301</v>
      </c>
      <c r="H64" s="1" t="s">
        <v>20</v>
      </c>
      <c r="I64" s="6">
        <v>0.44600000000000001</v>
      </c>
      <c r="J64" s="7" t="s">
        <v>46</v>
      </c>
      <c r="K64" s="8">
        <v>212837.99</v>
      </c>
      <c r="L64" s="9">
        <f t="shared" si="0"/>
        <v>106418.99</v>
      </c>
      <c r="M64" s="10">
        <f t="shared" si="1"/>
        <v>106418.99999999999</v>
      </c>
      <c r="N64" s="11">
        <v>0.5</v>
      </c>
    </row>
    <row r="65" spans="1:14" ht="33.75" x14ac:dyDescent="0.25">
      <c r="A65" s="1">
        <v>63</v>
      </c>
      <c r="B65" s="1" t="s">
        <v>302</v>
      </c>
      <c r="C65" s="2" t="s">
        <v>15</v>
      </c>
      <c r="D65" s="3" t="s">
        <v>303</v>
      </c>
      <c r="E65" s="4" t="s">
        <v>304</v>
      </c>
      <c r="F65" s="5" t="s">
        <v>111</v>
      </c>
      <c r="G65" s="1" t="s">
        <v>305</v>
      </c>
      <c r="H65" s="1" t="s">
        <v>27</v>
      </c>
      <c r="I65" s="6">
        <v>0.38600000000000001</v>
      </c>
      <c r="J65" s="7" t="s">
        <v>64</v>
      </c>
      <c r="K65" s="8">
        <v>1161672.95</v>
      </c>
      <c r="L65" s="9">
        <f t="shared" si="0"/>
        <v>580836.47</v>
      </c>
      <c r="M65" s="10">
        <f t="shared" si="1"/>
        <v>580836.48</v>
      </c>
      <c r="N65" s="11">
        <v>0.5</v>
      </c>
    </row>
    <row r="66" spans="1:14" ht="33.75" x14ac:dyDescent="0.25">
      <c r="A66" s="1">
        <v>64</v>
      </c>
      <c r="B66" s="1" t="s">
        <v>306</v>
      </c>
      <c r="C66" s="2" t="s">
        <v>15</v>
      </c>
      <c r="D66" s="3" t="s">
        <v>307</v>
      </c>
      <c r="E66" s="4" t="s">
        <v>308</v>
      </c>
      <c r="F66" s="5" t="s">
        <v>89</v>
      </c>
      <c r="G66" s="1" t="s">
        <v>309</v>
      </c>
      <c r="H66" s="1" t="s">
        <v>20</v>
      </c>
      <c r="I66" s="6">
        <v>0.251</v>
      </c>
      <c r="J66" s="7" t="s">
        <v>129</v>
      </c>
      <c r="K66" s="8">
        <v>266443.7</v>
      </c>
      <c r="L66" s="9">
        <f t="shared" si="0"/>
        <v>133221.85</v>
      </c>
      <c r="M66" s="10">
        <f t="shared" si="1"/>
        <v>133221.85</v>
      </c>
      <c r="N66" s="11">
        <v>0.5</v>
      </c>
    </row>
    <row r="67" spans="1:14" ht="67.5" x14ac:dyDescent="0.25">
      <c r="A67" s="1">
        <v>65</v>
      </c>
      <c r="B67" s="1" t="s">
        <v>310</v>
      </c>
      <c r="C67" s="2" t="s">
        <v>15</v>
      </c>
      <c r="D67" s="3" t="s">
        <v>311</v>
      </c>
      <c r="E67" s="4" t="s">
        <v>312</v>
      </c>
      <c r="F67" s="5" t="s">
        <v>95</v>
      </c>
      <c r="G67" s="1" t="s">
        <v>313</v>
      </c>
      <c r="H67" s="1" t="s">
        <v>20</v>
      </c>
      <c r="I67" s="6">
        <v>1.589</v>
      </c>
      <c r="J67" s="7" t="s">
        <v>21</v>
      </c>
      <c r="K67" s="8">
        <v>3969135.23</v>
      </c>
      <c r="L67" s="9">
        <f t="shared" ref="L67:L118" si="2">ROUNDDOWN(K67*N67,2)</f>
        <v>2778394.66</v>
      </c>
      <c r="M67" s="10">
        <f t="shared" ref="M67:M118" si="3">K67-L67</f>
        <v>1190740.5699999998</v>
      </c>
      <c r="N67" s="11">
        <v>0.7</v>
      </c>
    </row>
    <row r="68" spans="1:14" ht="33.75" x14ac:dyDescent="0.25">
      <c r="A68" s="1">
        <v>66</v>
      </c>
      <c r="B68" s="1" t="s">
        <v>314</v>
      </c>
      <c r="C68" s="2" t="s">
        <v>15</v>
      </c>
      <c r="D68" s="3" t="s">
        <v>315</v>
      </c>
      <c r="E68" s="4" t="s">
        <v>316</v>
      </c>
      <c r="F68" s="5" t="s">
        <v>89</v>
      </c>
      <c r="G68" s="1" t="s">
        <v>317</v>
      </c>
      <c r="H68" s="1" t="s">
        <v>52</v>
      </c>
      <c r="I68" s="6">
        <v>0.97799999999999998</v>
      </c>
      <c r="J68" s="7" t="s">
        <v>318</v>
      </c>
      <c r="K68" s="8">
        <v>1025925.74</v>
      </c>
      <c r="L68" s="9">
        <f t="shared" si="2"/>
        <v>615555.43999999994</v>
      </c>
      <c r="M68" s="10">
        <f t="shared" si="3"/>
        <v>410370.30000000005</v>
      </c>
      <c r="N68" s="11">
        <v>0.6</v>
      </c>
    </row>
    <row r="69" spans="1:14" ht="33.75" x14ac:dyDescent="0.25">
      <c r="A69" s="1">
        <v>67</v>
      </c>
      <c r="B69" s="1" t="s">
        <v>319</v>
      </c>
      <c r="C69" s="2" t="s">
        <v>15</v>
      </c>
      <c r="D69" s="3" t="s">
        <v>320</v>
      </c>
      <c r="E69" s="4" t="s">
        <v>321</v>
      </c>
      <c r="F69" s="5" t="s">
        <v>38</v>
      </c>
      <c r="G69" s="1" t="s">
        <v>322</v>
      </c>
      <c r="H69" s="1" t="s">
        <v>20</v>
      </c>
      <c r="I69" s="6">
        <v>0.82599999999999996</v>
      </c>
      <c r="J69" s="7" t="s">
        <v>256</v>
      </c>
      <c r="K69" s="8">
        <v>557085.52</v>
      </c>
      <c r="L69" s="9">
        <f t="shared" si="2"/>
        <v>389959.86</v>
      </c>
      <c r="M69" s="10">
        <f t="shared" si="3"/>
        <v>167125.66000000003</v>
      </c>
      <c r="N69" s="11">
        <v>0.7</v>
      </c>
    </row>
    <row r="70" spans="1:14" ht="33.75" x14ac:dyDescent="0.25">
      <c r="A70" s="1">
        <v>68</v>
      </c>
      <c r="B70" s="1" t="s">
        <v>323</v>
      </c>
      <c r="C70" s="2" t="s">
        <v>15</v>
      </c>
      <c r="D70" s="3" t="s">
        <v>183</v>
      </c>
      <c r="E70" s="4" t="s">
        <v>184</v>
      </c>
      <c r="F70" s="5" t="s">
        <v>185</v>
      </c>
      <c r="G70" s="1" t="s">
        <v>324</v>
      </c>
      <c r="H70" s="1" t="s">
        <v>27</v>
      </c>
      <c r="I70" s="6">
        <v>0.78</v>
      </c>
      <c r="J70" s="7" t="s">
        <v>256</v>
      </c>
      <c r="K70" s="8">
        <v>1458082.75</v>
      </c>
      <c r="L70" s="9">
        <f t="shared" si="2"/>
        <v>729041.37</v>
      </c>
      <c r="M70" s="10">
        <f t="shared" si="3"/>
        <v>729041.38</v>
      </c>
      <c r="N70" s="11">
        <v>0.5</v>
      </c>
    </row>
    <row r="71" spans="1:14" ht="45" x14ac:dyDescent="0.25">
      <c r="A71" s="1">
        <v>69</v>
      </c>
      <c r="B71" s="1" t="s">
        <v>325</v>
      </c>
      <c r="C71" s="2" t="s">
        <v>15</v>
      </c>
      <c r="D71" s="3" t="s">
        <v>326</v>
      </c>
      <c r="E71" s="4" t="s">
        <v>327</v>
      </c>
      <c r="F71" s="5" t="s">
        <v>50</v>
      </c>
      <c r="G71" s="1" t="s">
        <v>328</v>
      </c>
      <c r="H71" s="1" t="s">
        <v>27</v>
      </c>
      <c r="I71" s="6">
        <v>0.36399999999999999</v>
      </c>
      <c r="J71" s="7" t="s">
        <v>329</v>
      </c>
      <c r="K71" s="8">
        <v>1366864.01</v>
      </c>
      <c r="L71" s="9">
        <f t="shared" si="2"/>
        <v>820118.4</v>
      </c>
      <c r="M71" s="10">
        <f t="shared" si="3"/>
        <v>546745.61</v>
      </c>
      <c r="N71" s="11">
        <v>0.6</v>
      </c>
    </row>
    <row r="72" spans="1:14" ht="45" x14ac:dyDescent="0.25">
      <c r="A72" s="1">
        <v>70</v>
      </c>
      <c r="B72" s="1" t="s">
        <v>330</v>
      </c>
      <c r="C72" s="2" t="s">
        <v>15</v>
      </c>
      <c r="D72" s="3" t="s">
        <v>331</v>
      </c>
      <c r="E72" s="4" t="s">
        <v>332</v>
      </c>
      <c r="F72" s="5" t="s">
        <v>57</v>
      </c>
      <c r="G72" s="1" t="s">
        <v>333</v>
      </c>
      <c r="H72" s="1" t="s">
        <v>20</v>
      </c>
      <c r="I72" s="6">
        <v>0.33900000000000002</v>
      </c>
      <c r="J72" s="7" t="s">
        <v>318</v>
      </c>
      <c r="K72" s="8">
        <v>343556.16</v>
      </c>
      <c r="L72" s="9">
        <f t="shared" si="2"/>
        <v>240489.31</v>
      </c>
      <c r="M72" s="10">
        <f t="shared" si="3"/>
        <v>103066.84999999998</v>
      </c>
      <c r="N72" s="11">
        <v>0.7</v>
      </c>
    </row>
    <row r="73" spans="1:14" ht="45" x14ac:dyDescent="0.25">
      <c r="A73" s="1">
        <v>71</v>
      </c>
      <c r="B73" s="1" t="s">
        <v>334</v>
      </c>
      <c r="C73" s="2" t="s">
        <v>15</v>
      </c>
      <c r="D73" s="3" t="s">
        <v>66</v>
      </c>
      <c r="E73" s="4" t="s">
        <v>67</v>
      </c>
      <c r="F73" s="5" t="s">
        <v>68</v>
      </c>
      <c r="G73" s="1" t="s">
        <v>335</v>
      </c>
      <c r="H73" s="1" t="s">
        <v>20</v>
      </c>
      <c r="I73" s="6">
        <v>0.28699999999999998</v>
      </c>
      <c r="J73" s="7" t="s">
        <v>70</v>
      </c>
      <c r="K73" s="8">
        <v>256834.53</v>
      </c>
      <c r="L73" s="9">
        <f t="shared" si="2"/>
        <v>154100.71</v>
      </c>
      <c r="M73" s="10">
        <f t="shared" si="3"/>
        <v>102733.82</v>
      </c>
      <c r="N73" s="11">
        <v>0.6</v>
      </c>
    </row>
    <row r="74" spans="1:14" ht="45" x14ac:dyDescent="0.25">
      <c r="A74" s="1">
        <v>72</v>
      </c>
      <c r="B74" s="1" t="s">
        <v>336</v>
      </c>
      <c r="C74" s="2" t="s">
        <v>15</v>
      </c>
      <c r="D74" s="3" t="s">
        <v>337</v>
      </c>
      <c r="E74" s="4" t="s">
        <v>338</v>
      </c>
      <c r="F74" s="5" t="s">
        <v>38</v>
      </c>
      <c r="G74" s="1" t="s">
        <v>339</v>
      </c>
      <c r="H74" s="1" t="s">
        <v>20</v>
      </c>
      <c r="I74" s="6">
        <v>0.214</v>
      </c>
      <c r="J74" s="7" t="s">
        <v>147</v>
      </c>
      <c r="K74" s="8">
        <v>1114366.69</v>
      </c>
      <c r="L74" s="9">
        <f t="shared" si="2"/>
        <v>668620.01</v>
      </c>
      <c r="M74" s="10">
        <f t="shared" si="3"/>
        <v>445746.67999999993</v>
      </c>
      <c r="N74" s="11">
        <v>0.6</v>
      </c>
    </row>
    <row r="75" spans="1:14" ht="45" x14ac:dyDescent="0.25">
      <c r="A75" s="1">
        <v>73</v>
      </c>
      <c r="B75" s="1" t="s">
        <v>340</v>
      </c>
      <c r="C75" s="2" t="s">
        <v>35</v>
      </c>
      <c r="D75" s="3" t="s">
        <v>341</v>
      </c>
      <c r="E75" s="4" t="s">
        <v>342</v>
      </c>
      <c r="F75" s="5" t="s">
        <v>343</v>
      </c>
      <c r="G75" s="1" t="s">
        <v>344</v>
      </c>
      <c r="H75" s="1" t="s">
        <v>20</v>
      </c>
      <c r="I75" s="6">
        <v>0.187</v>
      </c>
      <c r="J75" s="7" t="s">
        <v>345</v>
      </c>
      <c r="K75" s="8">
        <v>3147337.55</v>
      </c>
      <c r="L75" s="9">
        <f t="shared" si="2"/>
        <v>1573668.77</v>
      </c>
      <c r="M75" s="10">
        <f t="shared" si="3"/>
        <v>1573668.7799999998</v>
      </c>
      <c r="N75" s="11">
        <v>0.5</v>
      </c>
    </row>
    <row r="76" spans="1:14" ht="33.75" x14ac:dyDescent="0.25">
      <c r="A76" s="1">
        <v>74</v>
      </c>
      <c r="B76" s="1" t="s">
        <v>346</v>
      </c>
      <c r="C76" s="2" t="s">
        <v>15</v>
      </c>
      <c r="D76" s="3" t="s">
        <v>347</v>
      </c>
      <c r="E76" s="4" t="s">
        <v>348</v>
      </c>
      <c r="F76" s="5" t="s">
        <v>25</v>
      </c>
      <c r="G76" s="1" t="s">
        <v>349</v>
      </c>
      <c r="H76" s="1" t="s">
        <v>27</v>
      </c>
      <c r="I76" s="6">
        <v>0.08</v>
      </c>
      <c r="J76" s="7" t="s">
        <v>350</v>
      </c>
      <c r="K76" s="8">
        <v>110002.19</v>
      </c>
      <c r="L76" s="9">
        <f t="shared" si="2"/>
        <v>66001.31</v>
      </c>
      <c r="M76" s="10">
        <f t="shared" si="3"/>
        <v>44000.880000000005</v>
      </c>
      <c r="N76" s="11">
        <v>0.6</v>
      </c>
    </row>
    <row r="77" spans="1:14" ht="45" x14ac:dyDescent="0.25">
      <c r="A77" s="1">
        <v>75</v>
      </c>
      <c r="B77" s="1" t="s">
        <v>351</v>
      </c>
      <c r="C77" s="2" t="s">
        <v>15</v>
      </c>
      <c r="D77" s="3" t="s">
        <v>352</v>
      </c>
      <c r="E77" s="4" t="s">
        <v>353</v>
      </c>
      <c r="F77" s="5" t="s">
        <v>25</v>
      </c>
      <c r="G77" s="1" t="s">
        <v>354</v>
      </c>
      <c r="H77" s="1" t="s">
        <v>27</v>
      </c>
      <c r="I77" s="6">
        <v>1.458</v>
      </c>
      <c r="J77" s="7" t="s">
        <v>129</v>
      </c>
      <c r="K77" s="8">
        <v>2318269.27</v>
      </c>
      <c r="L77" s="9">
        <f t="shared" si="2"/>
        <v>1159134.6299999999</v>
      </c>
      <c r="M77" s="10">
        <f t="shared" si="3"/>
        <v>1159134.6400000001</v>
      </c>
      <c r="N77" s="11">
        <v>0.5</v>
      </c>
    </row>
    <row r="78" spans="1:14" ht="33.75" x14ac:dyDescent="0.25">
      <c r="A78" s="1">
        <v>76</v>
      </c>
      <c r="B78" s="1" t="s">
        <v>355</v>
      </c>
      <c r="C78" s="2" t="s">
        <v>15</v>
      </c>
      <c r="D78" s="3" t="s">
        <v>356</v>
      </c>
      <c r="E78" s="4" t="s">
        <v>357</v>
      </c>
      <c r="F78" s="5" t="s">
        <v>18</v>
      </c>
      <c r="G78" s="1" t="s">
        <v>358</v>
      </c>
      <c r="H78" s="1" t="s">
        <v>52</v>
      </c>
      <c r="I78" s="6">
        <v>1.4430000000000001</v>
      </c>
      <c r="J78" s="7" t="s">
        <v>359</v>
      </c>
      <c r="K78" s="8">
        <v>1515350.61</v>
      </c>
      <c r="L78" s="9">
        <f t="shared" si="2"/>
        <v>1212280.48</v>
      </c>
      <c r="M78" s="10">
        <f t="shared" si="3"/>
        <v>303070.13000000012</v>
      </c>
      <c r="N78" s="11">
        <v>0.8</v>
      </c>
    </row>
    <row r="79" spans="1:14" ht="33.75" x14ac:dyDescent="0.25">
      <c r="A79" s="1">
        <v>77</v>
      </c>
      <c r="B79" s="1" t="s">
        <v>360</v>
      </c>
      <c r="C79" s="2" t="s">
        <v>15</v>
      </c>
      <c r="D79" s="3" t="s">
        <v>361</v>
      </c>
      <c r="E79" s="4" t="s">
        <v>362</v>
      </c>
      <c r="F79" s="5" t="s">
        <v>89</v>
      </c>
      <c r="G79" s="1" t="s">
        <v>363</v>
      </c>
      <c r="H79" s="1" t="s">
        <v>52</v>
      </c>
      <c r="I79" s="6">
        <v>1.2410000000000001</v>
      </c>
      <c r="J79" s="7" t="s">
        <v>289</v>
      </c>
      <c r="K79" s="8">
        <v>1000693.44</v>
      </c>
      <c r="L79" s="9">
        <f t="shared" si="2"/>
        <v>600416.06000000006</v>
      </c>
      <c r="M79" s="10">
        <f t="shared" si="3"/>
        <v>400277.37999999989</v>
      </c>
      <c r="N79" s="11">
        <v>0.6</v>
      </c>
    </row>
    <row r="80" spans="1:14" ht="33.75" x14ac:dyDescent="0.25">
      <c r="A80" s="1">
        <v>78</v>
      </c>
      <c r="B80" s="1" t="s">
        <v>364</v>
      </c>
      <c r="C80" s="2" t="s">
        <v>15</v>
      </c>
      <c r="D80" s="3" t="s">
        <v>365</v>
      </c>
      <c r="E80" s="4" t="s">
        <v>366</v>
      </c>
      <c r="F80" s="5" t="s">
        <v>38</v>
      </c>
      <c r="G80" s="1" t="s">
        <v>367</v>
      </c>
      <c r="H80" s="1" t="s">
        <v>20</v>
      </c>
      <c r="I80" s="6">
        <v>0.91500000000000004</v>
      </c>
      <c r="J80" s="7" t="s">
        <v>97</v>
      </c>
      <c r="K80" s="8">
        <v>721606.35</v>
      </c>
      <c r="L80" s="9">
        <f t="shared" si="2"/>
        <v>432963.81</v>
      </c>
      <c r="M80" s="10">
        <f t="shared" si="3"/>
        <v>288642.53999999998</v>
      </c>
      <c r="N80" s="11">
        <v>0.6</v>
      </c>
    </row>
    <row r="81" spans="1:14" ht="33.75" x14ac:dyDescent="0.25">
      <c r="A81" s="1">
        <v>79</v>
      </c>
      <c r="B81" s="1" t="s">
        <v>368</v>
      </c>
      <c r="C81" s="2" t="s">
        <v>15</v>
      </c>
      <c r="D81" s="3" t="s">
        <v>369</v>
      </c>
      <c r="E81" s="4" t="s">
        <v>370</v>
      </c>
      <c r="F81" s="5" t="s">
        <v>117</v>
      </c>
      <c r="G81" s="1" t="s">
        <v>371</v>
      </c>
      <c r="H81" s="1" t="s">
        <v>20</v>
      </c>
      <c r="I81" s="6">
        <v>0.8</v>
      </c>
      <c r="J81" s="7" t="s">
        <v>64</v>
      </c>
      <c r="K81" s="8">
        <v>899607.42</v>
      </c>
      <c r="L81" s="9">
        <f t="shared" si="2"/>
        <v>629725.18999999994</v>
      </c>
      <c r="M81" s="10">
        <f t="shared" si="3"/>
        <v>269882.2300000001</v>
      </c>
      <c r="N81" s="11">
        <v>0.7</v>
      </c>
    </row>
    <row r="82" spans="1:14" ht="45" x14ac:dyDescent="0.25">
      <c r="A82" s="1">
        <v>80</v>
      </c>
      <c r="B82" s="1" t="s">
        <v>372</v>
      </c>
      <c r="C82" s="2" t="s">
        <v>15</v>
      </c>
      <c r="D82" s="3" t="s">
        <v>373</v>
      </c>
      <c r="E82" s="4" t="s">
        <v>374</v>
      </c>
      <c r="F82" s="5" t="s">
        <v>74</v>
      </c>
      <c r="G82" s="1" t="s">
        <v>375</v>
      </c>
      <c r="H82" s="1" t="s">
        <v>20</v>
      </c>
      <c r="I82" s="6">
        <v>0.6</v>
      </c>
      <c r="J82" s="7" t="s">
        <v>59</v>
      </c>
      <c r="K82" s="8">
        <v>836205.1</v>
      </c>
      <c r="L82" s="9">
        <f t="shared" si="2"/>
        <v>418102.55</v>
      </c>
      <c r="M82" s="10">
        <f t="shared" si="3"/>
        <v>418102.55</v>
      </c>
      <c r="N82" s="11">
        <v>0.5</v>
      </c>
    </row>
    <row r="83" spans="1:14" ht="45" x14ac:dyDescent="0.25">
      <c r="A83" s="1">
        <v>81</v>
      </c>
      <c r="B83" s="1" t="s">
        <v>376</v>
      </c>
      <c r="C83" s="2" t="s">
        <v>15</v>
      </c>
      <c r="D83" s="3" t="s">
        <v>377</v>
      </c>
      <c r="E83" s="4" t="s">
        <v>378</v>
      </c>
      <c r="F83" s="5" t="s">
        <v>95</v>
      </c>
      <c r="G83" s="1" t="s">
        <v>379</v>
      </c>
      <c r="H83" s="1" t="s">
        <v>20</v>
      </c>
      <c r="I83" s="6">
        <v>0.47499999999999998</v>
      </c>
      <c r="J83" s="7" t="s">
        <v>318</v>
      </c>
      <c r="K83" s="8">
        <v>786278.3</v>
      </c>
      <c r="L83" s="9">
        <f t="shared" si="2"/>
        <v>393139.15</v>
      </c>
      <c r="M83" s="10">
        <f t="shared" si="3"/>
        <v>393139.15</v>
      </c>
      <c r="N83" s="11">
        <v>0.5</v>
      </c>
    </row>
    <row r="84" spans="1:14" ht="33.75" x14ac:dyDescent="0.25">
      <c r="A84" s="1">
        <v>82</v>
      </c>
      <c r="B84" s="1" t="s">
        <v>380</v>
      </c>
      <c r="C84" s="2" t="s">
        <v>15</v>
      </c>
      <c r="D84" s="3" t="s">
        <v>381</v>
      </c>
      <c r="E84" s="4" t="s">
        <v>382</v>
      </c>
      <c r="F84" s="5" t="s">
        <v>174</v>
      </c>
      <c r="G84" s="1" t="s">
        <v>383</v>
      </c>
      <c r="H84" s="1" t="s">
        <v>20</v>
      </c>
      <c r="I84" s="6">
        <v>0.46100000000000002</v>
      </c>
      <c r="J84" s="7" t="s">
        <v>168</v>
      </c>
      <c r="K84" s="8">
        <v>1305200.68</v>
      </c>
      <c r="L84" s="9">
        <f t="shared" si="2"/>
        <v>783120.4</v>
      </c>
      <c r="M84" s="10">
        <f t="shared" si="3"/>
        <v>522080.27999999991</v>
      </c>
      <c r="N84" s="11">
        <v>0.6</v>
      </c>
    </row>
    <row r="85" spans="1:14" ht="33.75" x14ac:dyDescent="0.25">
      <c r="A85" s="1">
        <v>83</v>
      </c>
      <c r="B85" s="1" t="s">
        <v>384</v>
      </c>
      <c r="C85" s="2" t="s">
        <v>15</v>
      </c>
      <c r="D85" s="3" t="s">
        <v>326</v>
      </c>
      <c r="E85" s="4" t="s">
        <v>327</v>
      </c>
      <c r="F85" s="5" t="s">
        <v>50</v>
      </c>
      <c r="G85" s="1" t="s">
        <v>385</v>
      </c>
      <c r="H85" s="1" t="s">
        <v>27</v>
      </c>
      <c r="I85" s="6">
        <v>0.38800000000000001</v>
      </c>
      <c r="J85" s="7" t="s">
        <v>329</v>
      </c>
      <c r="K85" s="8">
        <v>496976.47</v>
      </c>
      <c r="L85" s="9">
        <f t="shared" si="2"/>
        <v>298185.88</v>
      </c>
      <c r="M85" s="10">
        <f t="shared" si="3"/>
        <v>198790.58999999997</v>
      </c>
      <c r="N85" s="11">
        <v>0.6</v>
      </c>
    </row>
    <row r="86" spans="1:14" ht="33.75" x14ac:dyDescent="0.25">
      <c r="A86" s="1">
        <v>84</v>
      </c>
      <c r="B86" s="1" t="s">
        <v>386</v>
      </c>
      <c r="C86" s="2" t="s">
        <v>15</v>
      </c>
      <c r="D86" s="3" t="s">
        <v>239</v>
      </c>
      <c r="E86" s="4" t="s">
        <v>240</v>
      </c>
      <c r="F86" s="5" t="s">
        <v>95</v>
      </c>
      <c r="G86" s="1" t="s">
        <v>387</v>
      </c>
      <c r="H86" s="1" t="s">
        <v>27</v>
      </c>
      <c r="I86" s="6">
        <v>0.16</v>
      </c>
      <c r="J86" s="7" t="s">
        <v>79</v>
      </c>
      <c r="K86" s="8">
        <v>285079.45</v>
      </c>
      <c r="L86" s="9">
        <f t="shared" si="2"/>
        <v>171047.67</v>
      </c>
      <c r="M86" s="10">
        <f t="shared" si="3"/>
        <v>114031.78</v>
      </c>
      <c r="N86" s="11">
        <v>0.6</v>
      </c>
    </row>
    <row r="87" spans="1:14" ht="33.75" x14ac:dyDescent="0.25">
      <c r="A87" s="1">
        <v>85</v>
      </c>
      <c r="B87" s="1" t="s">
        <v>388</v>
      </c>
      <c r="C87" s="2" t="s">
        <v>15</v>
      </c>
      <c r="D87" s="3" t="s">
        <v>277</v>
      </c>
      <c r="E87" s="4" t="s">
        <v>278</v>
      </c>
      <c r="F87" s="5" t="s">
        <v>95</v>
      </c>
      <c r="G87" s="1" t="s">
        <v>389</v>
      </c>
      <c r="H87" s="1" t="s">
        <v>52</v>
      </c>
      <c r="I87" s="6">
        <v>1.7330000000000001</v>
      </c>
      <c r="J87" s="7" t="s">
        <v>390</v>
      </c>
      <c r="K87" s="8">
        <v>1865686.36</v>
      </c>
      <c r="L87" s="9">
        <f t="shared" si="2"/>
        <v>932843.18</v>
      </c>
      <c r="M87" s="10">
        <f t="shared" si="3"/>
        <v>932843.18</v>
      </c>
      <c r="N87" s="11">
        <v>0.5</v>
      </c>
    </row>
    <row r="88" spans="1:14" ht="33.75" x14ac:dyDescent="0.25">
      <c r="A88" s="1">
        <v>86</v>
      </c>
      <c r="B88" s="1" t="s">
        <v>391</v>
      </c>
      <c r="C88" s="2" t="s">
        <v>15</v>
      </c>
      <c r="D88" s="3" t="s">
        <v>320</v>
      </c>
      <c r="E88" s="4" t="s">
        <v>321</v>
      </c>
      <c r="F88" s="5" t="s">
        <v>38</v>
      </c>
      <c r="G88" s="1" t="s">
        <v>392</v>
      </c>
      <c r="H88" s="1" t="s">
        <v>20</v>
      </c>
      <c r="I88" s="6">
        <v>0.99</v>
      </c>
      <c r="J88" s="7" t="s">
        <v>393</v>
      </c>
      <c r="K88" s="8">
        <v>646028.78</v>
      </c>
      <c r="L88" s="9">
        <f t="shared" si="2"/>
        <v>452220.14</v>
      </c>
      <c r="M88" s="10">
        <f t="shared" si="3"/>
        <v>193808.64000000001</v>
      </c>
      <c r="N88" s="11">
        <v>0.7</v>
      </c>
    </row>
    <row r="89" spans="1:14" ht="22.5" x14ac:dyDescent="0.25">
      <c r="A89" s="1">
        <v>87</v>
      </c>
      <c r="B89" s="1" t="s">
        <v>394</v>
      </c>
      <c r="C89" s="2" t="s">
        <v>15</v>
      </c>
      <c r="D89" s="3" t="s">
        <v>395</v>
      </c>
      <c r="E89" s="4" t="s">
        <v>396</v>
      </c>
      <c r="F89" s="5" t="s">
        <v>89</v>
      </c>
      <c r="G89" s="1" t="s">
        <v>397</v>
      </c>
      <c r="H89" s="1" t="s">
        <v>20</v>
      </c>
      <c r="I89" s="6">
        <v>0.80800000000000005</v>
      </c>
      <c r="J89" s="7" t="s">
        <v>59</v>
      </c>
      <c r="K89" s="8">
        <v>1120937.96</v>
      </c>
      <c r="L89" s="9">
        <f t="shared" si="2"/>
        <v>784656.57</v>
      </c>
      <c r="M89" s="10">
        <f t="shared" si="3"/>
        <v>336281.39</v>
      </c>
      <c r="N89" s="11">
        <v>0.7</v>
      </c>
    </row>
    <row r="90" spans="1:14" ht="33.75" x14ac:dyDescent="0.25">
      <c r="A90" s="1">
        <v>88</v>
      </c>
      <c r="B90" s="1" t="s">
        <v>398</v>
      </c>
      <c r="C90" s="2" t="s">
        <v>15</v>
      </c>
      <c r="D90" s="3" t="s">
        <v>399</v>
      </c>
      <c r="E90" s="4" t="s">
        <v>400</v>
      </c>
      <c r="F90" s="5" t="s">
        <v>111</v>
      </c>
      <c r="G90" s="1" t="s">
        <v>401</v>
      </c>
      <c r="H90" s="1" t="s">
        <v>20</v>
      </c>
      <c r="I90" s="6">
        <v>0.496</v>
      </c>
      <c r="J90" s="7" t="s">
        <v>187</v>
      </c>
      <c r="K90" s="8">
        <v>506893.39</v>
      </c>
      <c r="L90" s="9">
        <f t="shared" si="2"/>
        <v>253446.69</v>
      </c>
      <c r="M90" s="10">
        <f t="shared" si="3"/>
        <v>253446.7</v>
      </c>
      <c r="N90" s="11">
        <v>0.5</v>
      </c>
    </row>
    <row r="91" spans="1:14" ht="33.75" x14ac:dyDescent="0.25">
      <c r="A91" s="1">
        <v>89</v>
      </c>
      <c r="B91" s="1" t="s">
        <v>402</v>
      </c>
      <c r="C91" s="2" t="s">
        <v>15</v>
      </c>
      <c r="D91" s="3" t="s">
        <v>403</v>
      </c>
      <c r="E91" s="4" t="s">
        <v>404</v>
      </c>
      <c r="F91" s="5" t="s">
        <v>25</v>
      </c>
      <c r="G91" s="1" t="s">
        <v>405</v>
      </c>
      <c r="H91" s="1" t="s">
        <v>52</v>
      </c>
      <c r="I91" s="6">
        <v>0.37</v>
      </c>
      <c r="J91" s="7" t="s">
        <v>85</v>
      </c>
      <c r="K91" s="8">
        <v>350896.74</v>
      </c>
      <c r="L91" s="9">
        <f t="shared" si="2"/>
        <v>210538.04</v>
      </c>
      <c r="M91" s="10">
        <f t="shared" si="3"/>
        <v>140358.69999999998</v>
      </c>
      <c r="N91" s="11">
        <v>0.6</v>
      </c>
    </row>
    <row r="92" spans="1:14" ht="45" x14ac:dyDescent="0.25">
      <c r="A92" s="1">
        <v>90</v>
      </c>
      <c r="B92" s="1" t="s">
        <v>406</v>
      </c>
      <c r="C92" s="2" t="s">
        <v>15</v>
      </c>
      <c r="D92" s="3" t="s">
        <v>407</v>
      </c>
      <c r="E92" s="4" t="s">
        <v>408</v>
      </c>
      <c r="F92" s="5" t="s">
        <v>89</v>
      </c>
      <c r="G92" s="1" t="s">
        <v>409</v>
      </c>
      <c r="H92" s="1" t="s">
        <v>20</v>
      </c>
      <c r="I92" s="6">
        <v>0.28699999999999998</v>
      </c>
      <c r="J92" s="7" t="s">
        <v>107</v>
      </c>
      <c r="K92" s="8">
        <v>524513.37</v>
      </c>
      <c r="L92" s="9">
        <f t="shared" si="2"/>
        <v>314708.02</v>
      </c>
      <c r="M92" s="10">
        <f t="shared" si="3"/>
        <v>209805.34999999998</v>
      </c>
      <c r="N92" s="11">
        <v>0.6</v>
      </c>
    </row>
    <row r="93" spans="1:14" ht="33.75" x14ac:dyDescent="0.25">
      <c r="A93" s="1">
        <v>91</v>
      </c>
      <c r="B93" s="1" t="s">
        <v>410</v>
      </c>
      <c r="C93" s="2" t="s">
        <v>15</v>
      </c>
      <c r="D93" s="3" t="s">
        <v>411</v>
      </c>
      <c r="E93" s="4" t="s">
        <v>412</v>
      </c>
      <c r="F93" s="5" t="s">
        <v>343</v>
      </c>
      <c r="G93" s="1" t="s">
        <v>413</v>
      </c>
      <c r="H93" s="1" t="s">
        <v>27</v>
      </c>
      <c r="I93" s="6">
        <v>0.23</v>
      </c>
      <c r="J93" s="7" t="s">
        <v>85</v>
      </c>
      <c r="K93" s="8">
        <v>988349.01</v>
      </c>
      <c r="L93" s="9">
        <f t="shared" si="2"/>
        <v>691844.3</v>
      </c>
      <c r="M93" s="10">
        <f t="shared" si="3"/>
        <v>296504.70999999996</v>
      </c>
      <c r="N93" s="11">
        <v>0.7</v>
      </c>
    </row>
    <row r="94" spans="1:14" ht="33.75" x14ac:dyDescent="0.25">
      <c r="A94" s="1">
        <v>92</v>
      </c>
      <c r="B94" s="1" t="s">
        <v>414</v>
      </c>
      <c r="C94" s="2" t="s">
        <v>15</v>
      </c>
      <c r="D94" s="3" t="s">
        <v>269</v>
      </c>
      <c r="E94" s="4" t="s">
        <v>270</v>
      </c>
      <c r="F94" s="5" t="s">
        <v>44</v>
      </c>
      <c r="G94" s="1" t="s">
        <v>415</v>
      </c>
      <c r="H94" s="1" t="s">
        <v>20</v>
      </c>
      <c r="I94" s="6">
        <v>0.1</v>
      </c>
      <c r="J94" s="7" t="s">
        <v>64</v>
      </c>
      <c r="K94" s="8">
        <v>109950.9</v>
      </c>
      <c r="L94" s="9">
        <f t="shared" si="2"/>
        <v>54975.45</v>
      </c>
      <c r="M94" s="10">
        <f t="shared" si="3"/>
        <v>54975.45</v>
      </c>
      <c r="N94" s="11">
        <v>0.5</v>
      </c>
    </row>
    <row r="95" spans="1:14" ht="33.75" x14ac:dyDescent="0.25">
      <c r="A95" s="1">
        <v>93</v>
      </c>
      <c r="B95" s="1" t="s">
        <v>416</v>
      </c>
      <c r="C95" s="2" t="s">
        <v>15</v>
      </c>
      <c r="D95" s="3" t="s">
        <v>356</v>
      </c>
      <c r="E95" s="4" t="s">
        <v>357</v>
      </c>
      <c r="F95" s="5" t="s">
        <v>18</v>
      </c>
      <c r="G95" s="1" t="s">
        <v>417</v>
      </c>
      <c r="H95" s="1" t="s">
        <v>52</v>
      </c>
      <c r="I95" s="6">
        <v>1.7030000000000001</v>
      </c>
      <c r="J95" s="7" t="s">
        <v>119</v>
      </c>
      <c r="K95" s="8">
        <v>1399215.06</v>
      </c>
      <c r="L95" s="9">
        <f t="shared" si="2"/>
        <v>1119372.04</v>
      </c>
      <c r="M95" s="10">
        <f t="shared" si="3"/>
        <v>279843.02</v>
      </c>
      <c r="N95" s="11">
        <v>0.8</v>
      </c>
    </row>
    <row r="96" spans="1:14" ht="45" x14ac:dyDescent="0.25">
      <c r="A96" s="1">
        <v>94</v>
      </c>
      <c r="B96" s="1" t="s">
        <v>418</v>
      </c>
      <c r="C96" s="2" t="s">
        <v>15</v>
      </c>
      <c r="D96" s="3" t="s">
        <v>419</v>
      </c>
      <c r="E96" s="4" t="s">
        <v>420</v>
      </c>
      <c r="F96" s="5" t="s">
        <v>127</v>
      </c>
      <c r="G96" s="1" t="s">
        <v>421</v>
      </c>
      <c r="H96" s="1" t="s">
        <v>20</v>
      </c>
      <c r="I96" s="6">
        <v>0.998</v>
      </c>
      <c r="J96" s="7" t="s">
        <v>256</v>
      </c>
      <c r="K96" s="8">
        <v>989248.8</v>
      </c>
      <c r="L96" s="9">
        <f t="shared" si="2"/>
        <v>494624.4</v>
      </c>
      <c r="M96" s="10">
        <f t="shared" si="3"/>
        <v>494624.4</v>
      </c>
      <c r="N96" s="11">
        <v>0.5</v>
      </c>
    </row>
    <row r="97" spans="1:14" ht="22.5" x14ac:dyDescent="0.25">
      <c r="A97" s="1">
        <v>95</v>
      </c>
      <c r="B97" s="1" t="s">
        <v>422</v>
      </c>
      <c r="C97" s="2" t="s">
        <v>15</v>
      </c>
      <c r="D97" s="3" t="s">
        <v>423</v>
      </c>
      <c r="E97" s="4" t="s">
        <v>424</v>
      </c>
      <c r="F97" s="5" t="s">
        <v>151</v>
      </c>
      <c r="G97" s="1" t="s">
        <v>425</v>
      </c>
      <c r="H97" s="1" t="s">
        <v>52</v>
      </c>
      <c r="I97" s="6">
        <v>0.88</v>
      </c>
      <c r="J97" s="7" t="s">
        <v>426</v>
      </c>
      <c r="K97" s="8">
        <v>1190196.03</v>
      </c>
      <c r="L97" s="9">
        <f t="shared" si="2"/>
        <v>952156.82</v>
      </c>
      <c r="M97" s="10">
        <f t="shared" si="3"/>
        <v>238039.21000000008</v>
      </c>
      <c r="N97" s="11">
        <v>0.8</v>
      </c>
    </row>
    <row r="98" spans="1:14" ht="33.75" x14ac:dyDescent="0.25">
      <c r="A98" s="1">
        <v>96</v>
      </c>
      <c r="B98" s="1" t="s">
        <v>427</v>
      </c>
      <c r="C98" s="2" t="s">
        <v>15</v>
      </c>
      <c r="D98" s="3" t="s">
        <v>428</v>
      </c>
      <c r="E98" s="4" t="s">
        <v>429</v>
      </c>
      <c r="F98" s="5" t="s">
        <v>74</v>
      </c>
      <c r="G98" s="1" t="s">
        <v>430</v>
      </c>
      <c r="H98" s="1" t="s">
        <v>20</v>
      </c>
      <c r="I98" s="6">
        <v>0.63</v>
      </c>
      <c r="J98" s="7" t="s">
        <v>431</v>
      </c>
      <c r="K98" s="8">
        <v>452923.99</v>
      </c>
      <c r="L98" s="9">
        <f t="shared" si="2"/>
        <v>271754.39</v>
      </c>
      <c r="M98" s="10">
        <f t="shared" si="3"/>
        <v>181169.59999999998</v>
      </c>
      <c r="N98" s="11">
        <v>0.6</v>
      </c>
    </row>
    <row r="99" spans="1:14" ht="33.75" x14ac:dyDescent="0.25">
      <c r="A99" s="1">
        <v>97</v>
      </c>
      <c r="B99" s="1" t="s">
        <v>432</v>
      </c>
      <c r="C99" s="2" t="s">
        <v>15</v>
      </c>
      <c r="D99" s="3" t="s">
        <v>87</v>
      </c>
      <c r="E99" s="4" t="s">
        <v>88</v>
      </c>
      <c r="F99" s="5" t="s">
        <v>89</v>
      </c>
      <c r="G99" s="1" t="s">
        <v>433</v>
      </c>
      <c r="H99" s="1" t="s">
        <v>20</v>
      </c>
      <c r="I99" s="6">
        <v>0.622</v>
      </c>
      <c r="J99" s="7" t="s">
        <v>79</v>
      </c>
      <c r="K99" s="8">
        <v>969878.41</v>
      </c>
      <c r="L99" s="9">
        <f t="shared" si="2"/>
        <v>678914.88</v>
      </c>
      <c r="M99" s="10">
        <f t="shared" si="3"/>
        <v>290963.53000000003</v>
      </c>
      <c r="N99" s="11">
        <v>0.7</v>
      </c>
    </row>
    <row r="100" spans="1:14" ht="33.75" x14ac:dyDescent="0.25">
      <c r="A100" s="1">
        <v>98</v>
      </c>
      <c r="B100" s="1" t="s">
        <v>434</v>
      </c>
      <c r="C100" s="2" t="s">
        <v>15</v>
      </c>
      <c r="D100" s="3" t="s">
        <v>435</v>
      </c>
      <c r="E100" s="4" t="s">
        <v>436</v>
      </c>
      <c r="F100" s="5" t="s">
        <v>89</v>
      </c>
      <c r="G100" s="1" t="s">
        <v>437</v>
      </c>
      <c r="H100" s="1" t="s">
        <v>52</v>
      </c>
      <c r="I100" s="6">
        <v>0.57299999999999995</v>
      </c>
      <c r="J100" s="7" t="s">
        <v>289</v>
      </c>
      <c r="K100" s="8">
        <v>446806.14</v>
      </c>
      <c r="L100" s="9">
        <f t="shared" si="2"/>
        <v>268083.68</v>
      </c>
      <c r="M100" s="10">
        <f t="shared" si="3"/>
        <v>178722.46000000002</v>
      </c>
      <c r="N100" s="11">
        <v>0.6</v>
      </c>
    </row>
    <row r="101" spans="1:14" ht="33.75" x14ac:dyDescent="0.25">
      <c r="A101" s="1">
        <v>99</v>
      </c>
      <c r="B101" s="1" t="s">
        <v>438</v>
      </c>
      <c r="C101" s="2" t="s">
        <v>15</v>
      </c>
      <c r="D101" s="3" t="s">
        <v>439</v>
      </c>
      <c r="E101" s="4" t="s">
        <v>440</v>
      </c>
      <c r="F101" s="5" t="s">
        <v>111</v>
      </c>
      <c r="G101" s="1" t="s">
        <v>441</v>
      </c>
      <c r="H101" s="1" t="s">
        <v>20</v>
      </c>
      <c r="I101" s="6">
        <v>0.56699999999999995</v>
      </c>
      <c r="J101" s="7" t="s">
        <v>79</v>
      </c>
      <c r="K101" s="8">
        <v>806523.73</v>
      </c>
      <c r="L101" s="9">
        <f t="shared" si="2"/>
        <v>483914.23</v>
      </c>
      <c r="M101" s="10">
        <f t="shared" si="3"/>
        <v>322609.5</v>
      </c>
      <c r="N101" s="11">
        <v>0.6</v>
      </c>
    </row>
    <row r="102" spans="1:14" ht="45" x14ac:dyDescent="0.25">
      <c r="A102" s="1">
        <v>100</v>
      </c>
      <c r="B102" s="1" t="s">
        <v>442</v>
      </c>
      <c r="C102" s="2" t="s">
        <v>35</v>
      </c>
      <c r="D102" s="3" t="s">
        <v>443</v>
      </c>
      <c r="E102" s="4" t="s">
        <v>444</v>
      </c>
      <c r="F102" s="5" t="s">
        <v>185</v>
      </c>
      <c r="G102" s="1" t="s">
        <v>445</v>
      </c>
      <c r="H102" s="1" t="s">
        <v>20</v>
      </c>
      <c r="I102" s="6">
        <v>0.33900000000000002</v>
      </c>
      <c r="J102" s="7" t="s">
        <v>446</v>
      </c>
      <c r="K102" s="8">
        <v>1112787.1399999999</v>
      </c>
      <c r="L102" s="9">
        <f t="shared" si="2"/>
        <v>556393.56999999995</v>
      </c>
      <c r="M102" s="10">
        <f t="shared" si="3"/>
        <v>556393.56999999995</v>
      </c>
      <c r="N102" s="11">
        <v>0.5</v>
      </c>
    </row>
    <row r="103" spans="1:14" ht="22.5" x14ac:dyDescent="0.25">
      <c r="A103" s="1">
        <v>101</v>
      </c>
      <c r="B103" s="1" t="s">
        <v>447</v>
      </c>
      <c r="C103" s="2" t="s">
        <v>15</v>
      </c>
      <c r="D103" s="3" t="s">
        <v>448</v>
      </c>
      <c r="E103" s="4" t="s">
        <v>449</v>
      </c>
      <c r="F103" s="5" t="s">
        <v>174</v>
      </c>
      <c r="G103" s="1" t="s">
        <v>450</v>
      </c>
      <c r="H103" s="1" t="s">
        <v>20</v>
      </c>
      <c r="I103" s="6">
        <v>0.246</v>
      </c>
      <c r="J103" s="7" t="s">
        <v>107</v>
      </c>
      <c r="K103" s="8">
        <v>360928.17</v>
      </c>
      <c r="L103" s="9">
        <f t="shared" si="2"/>
        <v>180464.08</v>
      </c>
      <c r="M103" s="10">
        <f t="shared" si="3"/>
        <v>180464.09</v>
      </c>
      <c r="N103" s="11">
        <v>0.5</v>
      </c>
    </row>
    <row r="104" spans="1:14" ht="33.75" x14ac:dyDescent="0.25">
      <c r="A104" s="1">
        <v>102</v>
      </c>
      <c r="B104" s="1" t="s">
        <v>451</v>
      </c>
      <c r="C104" s="2" t="s">
        <v>15</v>
      </c>
      <c r="D104" s="3" t="s">
        <v>452</v>
      </c>
      <c r="E104" s="4" t="s">
        <v>453</v>
      </c>
      <c r="F104" s="5" t="s">
        <v>44</v>
      </c>
      <c r="G104" s="1" t="s">
        <v>454</v>
      </c>
      <c r="H104" s="1" t="s">
        <v>20</v>
      </c>
      <c r="I104" s="6">
        <v>0.49</v>
      </c>
      <c r="J104" s="7" t="s">
        <v>28</v>
      </c>
      <c r="K104" s="8">
        <v>738594.85</v>
      </c>
      <c r="L104" s="9">
        <f t="shared" si="2"/>
        <v>369297.42</v>
      </c>
      <c r="M104" s="10">
        <f t="shared" si="3"/>
        <v>369297.43</v>
      </c>
      <c r="N104" s="11">
        <v>0.5</v>
      </c>
    </row>
    <row r="105" spans="1:14" ht="45" x14ac:dyDescent="0.25">
      <c r="A105" s="1">
        <v>103</v>
      </c>
      <c r="B105" s="1" t="s">
        <v>455</v>
      </c>
      <c r="C105" s="2" t="s">
        <v>15</v>
      </c>
      <c r="D105" s="3" t="s">
        <v>456</v>
      </c>
      <c r="E105" s="4" t="s">
        <v>457</v>
      </c>
      <c r="F105" s="5" t="s">
        <v>185</v>
      </c>
      <c r="G105" s="1" t="s">
        <v>458</v>
      </c>
      <c r="H105" s="1" t="s">
        <v>20</v>
      </c>
      <c r="I105" s="6">
        <v>0.27</v>
      </c>
      <c r="J105" s="7" t="s">
        <v>459</v>
      </c>
      <c r="K105" s="8">
        <v>631563.66</v>
      </c>
      <c r="L105" s="9">
        <f t="shared" si="2"/>
        <v>315781.83</v>
      </c>
      <c r="M105" s="10">
        <f t="shared" si="3"/>
        <v>315781.83</v>
      </c>
      <c r="N105" s="11">
        <v>0.5</v>
      </c>
    </row>
    <row r="106" spans="1:14" ht="45" x14ac:dyDescent="0.25">
      <c r="A106" s="1">
        <v>104</v>
      </c>
      <c r="B106" s="1" t="s">
        <v>460</v>
      </c>
      <c r="C106" s="2" t="s">
        <v>15</v>
      </c>
      <c r="D106" s="3" t="s">
        <v>461</v>
      </c>
      <c r="E106" s="4" t="s">
        <v>462</v>
      </c>
      <c r="F106" s="5" t="s">
        <v>25</v>
      </c>
      <c r="G106" s="1" t="s">
        <v>463</v>
      </c>
      <c r="H106" s="1" t="s">
        <v>52</v>
      </c>
      <c r="I106" s="6">
        <v>1</v>
      </c>
      <c r="J106" s="7" t="s">
        <v>426</v>
      </c>
      <c r="K106" s="8">
        <v>1065992.93</v>
      </c>
      <c r="L106" s="9">
        <f t="shared" si="2"/>
        <v>532996.46</v>
      </c>
      <c r="M106" s="10">
        <f t="shared" si="3"/>
        <v>532996.47</v>
      </c>
      <c r="N106" s="11">
        <v>0.5</v>
      </c>
    </row>
    <row r="107" spans="1:14" ht="45" x14ac:dyDescent="0.25">
      <c r="A107" s="1">
        <v>105</v>
      </c>
      <c r="B107" s="1" t="s">
        <v>464</v>
      </c>
      <c r="C107" s="2" t="s">
        <v>15</v>
      </c>
      <c r="D107" s="3" t="s">
        <v>407</v>
      </c>
      <c r="E107" s="4" t="s">
        <v>408</v>
      </c>
      <c r="F107" s="5" t="s">
        <v>89</v>
      </c>
      <c r="G107" s="1" t="s">
        <v>465</v>
      </c>
      <c r="H107" s="1" t="s">
        <v>20</v>
      </c>
      <c r="I107" s="6">
        <v>0.71</v>
      </c>
      <c r="J107" s="7" t="s">
        <v>107</v>
      </c>
      <c r="K107" s="8">
        <v>937901.04</v>
      </c>
      <c r="L107" s="9">
        <f t="shared" si="2"/>
        <v>562740.62</v>
      </c>
      <c r="M107" s="10">
        <f t="shared" si="3"/>
        <v>375160.42000000004</v>
      </c>
      <c r="N107" s="11">
        <v>0.6</v>
      </c>
    </row>
    <row r="108" spans="1:14" ht="33.75" x14ac:dyDescent="0.25">
      <c r="A108" s="1">
        <v>106</v>
      </c>
      <c r="B108" s="1" t="s">
        <v>466</v>
      </c>
      <c r="C108" s="2" t="s">
        <v>15</v>
      </c>
      <c r="D108" s="3" t="s">
        <v>467</v>
      </c>
      <c r="E108" s="4" t="s">
        <v>468</v>
      </c>
      <c r="F108" s="5" t="s">
        <v>469</v>
      </c>
      <c r="G108" s="1" t="s">
        <v>470</v>
      </c>
      <c r="H108" s="1" t="s">
        <v>52</v>
      </c>
      <c r="I108" s="6">
        <v>0.63500000000000001</v>
      </c>
      <c r="J108" s="7" t="s">
        <v>85</v>
      </c>
      <c r="K108" s="8">
        <v>598249.68999999994</v>
      </c>
      <c r="L108" s="9">
        <f t="shared" si="2"/>
        <v>299124.84000000003</v>
      </c>
      <c r="M108" s="10">
        <f t="shared" si="3"/>
        <v>299124.84999999992</v>
      </c>
      <c r="N108" s="11">
        <v>0.5</v>
      </c>
    </row>
    <row r="109" spans="1:14" ht="22.5" x14ac:dyDescent="0.25">
      <c r="A109" s="1">
        <v>107</v>
      </c>
      <c r="B109" s="1" t="s">
        <v>471</v>
      </c>
      <c r="C109" s="2" t="s">
        <v>15</v>
      </c>
      <c r="D109" s="3" t="s">
        <v>448</v>
      </c>
      <c r="E109" s="4" t="s">
        <v>449</v>
      </c>
      <c r="F109" s="5" t="s">
        <v>174</v>
      </c>
      <c r="G109" s="1" t="s">
        <v>472</v>
      </c>
      <c r="H109" s="1" t="s">
        <v>20</v>
      </c>
      <c r="I109" s="6">
        <v>0.33700000000000002</v>
      </c>
      <c r="J109" s="7" t="s">
        <v>107</v>
      </c>
      <c r="K109" s="8">
        <v>491260.33</v>
      </c>
      <c r="L109" s="9">
        <f t="shared" si="2"/>
        <v>245630.16</v>
      </c>
      <c r="M109" s="10">
        <f t="shared" si="3"/>
        <v>245630.17</v>
      </c>
      <c r="N109" s="11">
        <v>0.5</v>
      </c>
    </row>
    <row r="110" spans="1:14" ht="33.75" x14ac:dyDescent="0.25">
      <c r="A110" s="1">
        <v>108</v>
      </c>
      <c r="B110" s="1" t="s">
        <v>473</v>
      </c>
      <c r="C110" s="2" t="s">
        <v>15</v>
      </c>
      <c r="D110" s="3" t="s">
        <v>474</v>
      </c>
      <c r="E110" s="4" t="s">
        <v>475</v>
      </c>
      <c r="F110" s="5" t="s">
        <v>25</v>
      </c>
      <c r="G110" s="1" t="s">
        <v>476</v>
      </c>
      <c r="H110" s="1" t="s">
        <v>27</v>
      </c>
      <c r="I110" s="6">
        <v>0.28999999999999998</v>
      </c>
      <c r="J110" s="7" t="s">
        <v>477</v>
      </c>
      <c r="K110" s="8">
        <v>483045.86</v>
      </c>
      <c r="L110" s="9">
        <f t="shared" si="2"/>
        <v>289827.51</v>
      </c>
      <c r="M110" s="10">
        <f t="shared" si="3"/>
        <v>193218.34999999998</v>
      </c>
      <c r="N110" s="11">
        <v>0.6</v>
      </c>
    </row>
    <row r="111" spans="1:14" ht="33.75" x14ac:dyDescent="0.25">
      <c r="A111" s="1">
        <v>109</v>
      </c>
      <c r="B111" s="1" t="s">
        <v>478</v>
      </c>
      <c r="C111" s="2" t="s">
        <v>15</v>
      </c>
      <c r="D111" s="3" t="s">
        <v>479</v>
      </c>
      <c r="E111" s="4" t="s">
        <v>480</v>
      </c>
      <c r="F111" s="5" t="s">
        <v>117</v>
      </c>
      <c r="G111" s="1" t="s">
        <v>481</v>
      </c>
      <c r="H111" s="1" t="s">
        <v>52</v>
      </c>
      <c r="I111" s="6">
        <v>0.78500000000000003</v>
      </c>
      <c r="J111" s="7" t="s">
        <v>64</v>
      </c>
      <c r="K111" s="8">
        <v>473945.85</v>
      </c>
      <c r="L111" s="9">
        <f t="shared" si="2"/>
        <v>236972.92</v>
      </c>
      <c r="M111" s="10">
        <f t="shared" si="3"/>
        <v>236972.92999999996</v>
      </c>
      <c r="N111" s="11">
        <v>0.5</v>
      </c>
    </row>
    <row r="112" spans="1:14" ht="45" x14ac:dyDescent="0.25">
      <c r="A112" s="1">
        <v>110</v>
      </c>
      <c r="B112" s="1" t="s">
        <v>482</v>
      </c>
      <c r="C112" s="2" t="s">
        <v>15</v>
      </c>
      <c r="D112" s="3" t="s">
        <v>483</v>
      </c>
      <c r="E112" s="4" t="s">
        <v>484</v>
      </c>
      <c r="F112" s="5" t="s">
        <v>185</v>
      </c>
      <c r="G112" s="1" t="s">
        <v>485</v>
      </c>
      <c r="H112" s="1" t="s">
        <v>52</v>
      </c>
      <c r="I112" s="6">
        <v>0.67</v>
      </c>
      <c r="J112" s="7" t="s">
        <v>426</v>
      </c>
      <c r="K112" s="8">
        <v>509335.46</v>
      </c>
      <c r="L112" s="9">
        <f t="shared" si="2"/>
        <v>254667.73</v>
      </c>
      <c r="M112" s="10">
        <f t="shared" si="3"/>
        <v>254667.73</v>
      </c>
      <c r="N112" s="11">
        <v>0.5</v>
      </c>
    </row>
    <row r="113" spans="1:14" ht="22.5" x14ac:dyDescent="0.25">
      <c r="A113" s="1">
        <v>111</v>
      </c>
      <c r="B113" s="1" t="s">
        <v>486</v>
      </c>
      <c r="C113" s="2" t="s">
        <v>15</v>
      </c>
      <c r="D113" s="3" t="s">
        <v>487</v>
      </c>
      <c r="E113" s="4" t="s">
        <v>488</v>
      </c>
      <c r="F113" s="5" t="s">
        <v>18</v>
      </c>
      <c r="G113" s="1" t="s">
        <v>489</v>
      </c>
      <c r="H113" s="1" t="s">
        <v>20</v>
      </c>
      <c r="I113" s="6">
        <v>0.45600000000000002</v>
      </c>
      <c r="J113" s="7" t="s">
        <v>79</v>
      </c>
      <c r="K113" s="8">
        <v>494516.97</v>
      </c>
      <c r="L113" s="9">
        <f t="shared" si="2"/>
        <v>296710.18</v>
      </c>
      <c r="M113" s="10">
        <f t="shared" si="3"/>
        <v>197806.78999999998</v>
      </c>
      <c r="N113" s="11">
        <v>0.6</v>
      </c>
    </row>
    <row r="114" spans="1:14" ht="45" x14ac:dyDescent="0.25">
      <c r="A114" s="1">
        <v>112</v>
      </c>
      <c r="B114" s="1" t="s">
        <v>490</v>
      </c>
      <c r="C114" s="2" t="s">
        <v>15</v>
      </c>
      <c r="D114" s="3" t="s">
        <v>491</v>
      </c>
      <c r="E114" s="4" t="s">
        <v>492</v>
      </c>
      <c r="F114" s="5" t="s">
        <v>89</v>
      </c>
      <c r="G114" s="1" t="s">
        <v>493</v>
      </c>
      <c r="H114" s="1" t="s">
        <v>20</v>
      </c>
      <c r="I114" s="6">
        <v>0.14199999999999999</v>
      </c>
      <c r="J114" s="7" t="s">
        <v>289</v>
      </c>
      <c r="K114" s="8">
        <v>183735.19</v>
      </c>
      <c r="L114" s="9">
        <f t="shared" si="2"/>
        <v>110241.11</v>
      </c>
      <c r="M114" s="10">
        <f t="shared" si="3"/>
        <v>73494.080000000002</v>
      </c>
      <c r="N114" s="11">
        <v>0.6</v>
      </c>
    </row>
    <row r="115" spans="1:14" ht="33.75" x14ac:dyDescent="0.25">
      <c r="A115" s="1">
        <v>113</v>
      </c>
      <c r="B115" s="1" t="s">
        <v>494</v>
      </c>
      <c r="C115" s="2" t="s">
        <v>15</v>
      </c>
      <c r="D115" s="3" t="s">
        <v>428</v>
      </c>
      <c r="E115" s="4" t="s">
        <v>429</v>
      </c>
      <c r="F115" s="5" t="s">
        <v>74</v>
      </c>
      <c r="G115" s="1" t="s">
        <v>495</v>
      </c>
      <c r="H115" s="1" t="s">
        <v>20</v>
      </c>
      <c r="I115" s="6">
        <v>0.8</v>
      </c>
      <c r="J115" s="7" t="s">
        <v>431</v>
      </c>
      <c r="K115" s="8">
        <v>381423.9</v>
      </c>
      <c r="L115" s="9">
        <f t="shared" si="2"/>
        <v>228854.34</v>
      </c>
      <c r="M115" s="10">
        <f t="shared" si="3"/>
        <v>152569.56000000003</v>
      </c>
      <c r="N115" s="11">
        <v>0.6</v>
      </c>
    </row>
    <row r="116" spans="1:14" ht="45" x14ac:dyDescent="0.25">
      <c r="A116" s="1">
        <v>114</v>
      </c>
      <c r="B116" s="1" t="s">
        <v>496</v>
      </c>
      <c r="C116" s="2" t="s">
        <v>15</v>
      </c>
      <c r="D116" s="3" t="s">
        <v>497</v>
      </c>
      <c r="E116" s="4" t="s">
        <v>498</v>
      </c>
      <c r="F116" s="5" t="s">
        <v>50</v>
      </c>
      <c r="G116" s="1" t="s">
        <v>499</v>
      </c>
      <c r="H116" s="1" t="s">
        <v>52</v>
      </c>
      <c r="I116" s="6">
        <v>0.42099999999999999</v>
      </c>
      <c r="J116" s="7" t="s">
        <v>53</v>
      </c>
      <c r="K116" s="8">
        <v>904398.96</v>
      </c>
      <c r="L116" s="9">
        <f t="shared" si="2"/>
        <v>542639.37</v>
      </c>
      <c r="M116" s="10">
        <f t="shared" si="3"/>
        <v>361759.58999999997</v>
      </c>
      <c r="N116" s="11">
        <v>0.6</v>
      </c>
    </row>
    <row r="117" spans="1:14" ht="22.5" x14ac:dyDescent="0.25">
      <c r="A117" s="1">
        <v>115</v>
      </c>
      <c r="B117" s="1" t="s">
        <v>500</v>
      </c>
      <c r="C117" s="2" t="s">
        <v>15</v>
      </c>
      <c r="D117" s="3" t="s">
        <v>373</v>
      </c>
      <c r="E117" s="4" t="s">
        <v>374</v>
      </c>
      <c r="F117" s="5" t="s">
        <v>74</v>
      </c>
      <c r="G117" s="1" t="s">
        <v>501</v>
      </c>
      <c r="H117" s="1" t="s">
        <v>27</v>
      </c>
      <c r="I117" s="6">
        <v>0.20100000000000001</v>
      </c>
      <c r="J117" s="7" t="s">
        <v>502</v>
      </c>
      <c r="K117" s="8">
        <v>1167440.0900000001</v>
      </c>
      <c r="L117" s="9">
        <f t="shared" si="2"/>
        <v>583720.04</v>
      </c>
      <c r="M117" s="10">
        <f t="shared" si="3"/>
        <v>583720.05000000005</v>
      </c>
      <c r="N117" s="11">
        <v>0.5</v>
      </c>
    </row>
    <row r="118" spans="1:14" ht="33.75" x14ac:dyDescent="0.25">
      <c r="A118" s="1">
        <v>116</v>
      </c>
      <c r="B118" s="1" t="s">
        <v>503</v>
      </c>
      <c r="C118" s="2" t="s">
        <v>15</v>
      </c>
      <c r="D118" s="3" t="s">
        <v>504</v>
      </c>
      <c r="E118" s="4" t="s">
        <v>505</v>
      </c>
      <c r="F118" s="5" t="s">
        <v>25</v>
      </c>
      <c r="G118" s="1" t="s">
        <v>506</v>
      </c>
      <c r="H118" s="1" t="s">
        <v>52</v>
      </c>
      <c r="I118" s="6">
        <v>0.221</v>
      </c>
      <c r="J118" s="7" t="s">
        <v>426</v>
      </c>
      <c r="K118" s="8">
        <v>278091.64</v>
      </c>
      <c r="L118" s="9">
        <f t="shared" si="2"/>
        <v>194664.14</v>
      </c>
      <c r="M118" s="10">
        <f t="shared" si="3"/>
        <v>83427.5</v>
      </c>
      <c r="N118" s="11">
        <v>0.7</v>
      </c>
    </row>
    <row r="119" spans="1:14" x14ac:dyDescent="0.25">
      <c r="A119" s="55" t="s">
        <v>507</v>
      </c>
      <c r="B119" s="55"/>
      <c r="C119" s="55"/>
      <c r="D119" s="55"/>
      <c r="E119" s="55"/>
      <c r="F119" s="55"/>
      <c r="G119" s="55"/>
      <c r="H119" s="55"/>
      <c r="I119" s="32">
        <f>SUM(I3:I118)</f>
        <v>86.017999999999972</v>
      </c>
      <c r="J119" s="33" t="s">
        <v>508</v>
      </c>
      <c r="K119" s="34">
        <f>SUM(K3:K118)</f>
        <v>133308464.19999999</v>
      </c>
      <c r="L119" s="34">
        <f>SUM(L3:L118)</f>
        <v>79440905.220000044</v>
      </c>
      <c r="M119" s="34">
        <f>SUM(M3:M118)</f>
        <v>53867558.980000027</v>
      </c>
      <c r="N119" s="35" t="s">
        <v>508</v>
      </c>
    </row>
    <row r="120" spans="1:14" x14ac:dyDescent="0.25">
      <c r="A120" s="56" t="s">
        <v>509</v>
      </c>
      <c r="B120" s="57"/>
      <c r="C120" s="57"/>
      <c r="D120" s="57"/>
      <c r="E120" s="57"/>
      <c r="F120" s="57"/>
      <c r="G120" s="57"/>
      <c r="H120" s="58"/>
      <c r="I120" s="32">
        <f>SUMIF($C$3:$C$118,"N",I3:I118)</f>
        <v>82.804999999999978</v>
      </c>
      <c r="J120" s="33" t="s">
        <v>508</v>
      </c>
      <c r="K120" s="34">
        <f>SUMIF($C$3:$C$118,"N",K3:K118)</f>
        <v>126459969.09999998</v>
      </c>
      <c r="L120" s="34">
        <f>SUMIF($C$3:$C$118,"N",L3:L118)</f>
        <v>75757820.640000045</v>
      </c>
      <c r="M120" s="34">
        <f>SUMIF($C$3:$C$118,"N",M3:M118)</f>
        <v>50702148.460000023</v>
      </c>
      <c r="N120" s="35" t="s">
        <v>508</v>
      </c>
    </row>
    <row r="121" spans="1:14" x14ac:dyDescent="0.25">
      <c r="A121" s="59" t="s">
        <v>510</v>
      </c>
      <c r="B121" s="59"/>
      <c r="C121" s="59"/>
      <c r="D121" s="59"/>
      <c r="E121" s="59"/>
      <c r="F121" s="59"/>
      <c r="G121" s="59"/>
      <c r="H121" s="59"/>
      <c r="I121" s="37">
        <f>SUMIF($C$3:$C$118,"W",I3:I118)</f>
        <v>3.2129999999999996</v>
      </c>
      <c r="J121" s="36" t="s">
        <v>508</v>
      </c>
      <c r="K121" s="38">
        <f>SUMIF($C$3:$C$118,"W",K3:K118)</f>
        <v>6848495.0999999996</v>
      </c>
      <c r="L121" s="38">
        <f>SUMIF($C$3:$C$118,"W",L3:L118)</f>
        <v>3683084.58</v>
      </c>
      <c r="M121" s="38">
        <f>SUMIF($C$3:$C$118,"W",M3:M118)</f>
        <v>3165410.5199999996</v>
      </c>
      <c r="N121" s="39" t="s">
        <v>508</v>
      </c>
    </row>
    <row r="122" spans="1:14" x14ac:dyDescent="0.25">
      <c r="A122" s="40"/>
    </row>
    <row r="123" spans="1:14" x14ac:dyDescent="0.25">
      <c r="A123" s="43" t="s">
        <v>511</v>
      </c>
    </row>
    <row r="124" spans="1:14" x14ac:dyDescent="0.25">
      <c r="A124" s="44" t="s">
        <v>512</v>
      </c>
    </row>
    <row r="125" spans="1:14" x14ac:dyDescent="0.25">
      <c r="A125" s="43" t="s">
        <v>513</v>
      </c>
    </row>
    <row r="126" spans="1:14" x14ac:dyDescent="0.25">
      <c r="A126" s="45"/>
    </row>
  </sheetData>
  <mergeCells count="17">
    <mergeCell ref="F1:F2"/>
    <mergeCell ref="M1:M2"/>
    <mergeCell ref="N1:N2"/>
    <mergeCell ref="A119:H119"/>
    <mergeCell ref="A120:H120"/>
    <mergeCell ref="A121:H121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</mergeCells>
  <dataValidations count="3">
    <dataValidation type="list" allowBlank="1" showInputMessage="1" showErrorMessage="1" sqref="C19 C45" xr:uid="{0AE6704A-BABF-4594-8CF7-0BDCB4BF557B}">
      <formula1>"N,K,W"</formula1>
    </dataValidation>
    <dataValidation type="list" allowBlank="1" showInputMessage="1" showErrorMessage="1" sqref="C20:C44 C46:C118 C3:C18" xr:uid="{6F50BC7F-B8A5-4FCC-9638-FF9A40432672}">
      <formula1>"N,W"</formula1>
    </dataValidation>
    <dataValidation type="list" allowBlank="1" showInputMessage="1" showErrorMessage="1" sqref="G15:G18 H19 G20:G44 G46:G118 H45 G3:G13" xr:uid="{ABE36330-BBE9-463D-BE7D-160D6C48FB12}">
      <formula1>"B,P,R"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rezerwa gminy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MZ. Zdun</dc:creator>
  <cp:lastModifiedBy>Michał MZ. Zdun</cp:lastModifiedBy>
  <dcterms:created xsi:type="dcterms:W3CDTF">2015-06-05T18:19:34Z</dcterms:created>
  <dcterms:modified xsi:type="dcterms:W3CDTF">2025-05-15T07:45:57Z</dcterms:modified>
</cp:coreProperties>
</file>